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gel\Desktop\a publicar\APLICATIVO\"/>
    </mc:Choice>
  </mc:AlternateContent>
  <bookViews>
    <workbookView xWindow="0" yWindow="0" windowWidth="28800" windowHeight="12435" tabRatio="843"/>
  </bookViews>
  <sheets>
    <sheet name="Inicio" sheetId="19" r:id="rId1"/>
    <sheet name="C1_ECE" sheetId="2" r:id="rId2"/>
    <sheet name="C1_Notas Inicial" sheetId="1" r:id="rId3"/>
    <sheet name="C1_Notas Inicial (2)" sheetId="29" r:id="rId4"/>
    <sheet name="C1_Notas Primaria" sheetId="20" r:id="rId5"/>
    <sheet name="C1_Notas Primaria (2)" sheetId="30" r:id="rId6"/>
    <sheet name="C1_Notas Secundaria" sheetId="21" r:id="rId7"/>
    <sheet name="C1_Notas Secundaria (2)" sheetId="31" r:id="rId8"/>
    <sheet name="C2_Permanencia y conclusión" sheetId="3" r:id="rId9"/>
    <sheet name="C3_Calendarización" sheetId="8" r:id="rId10"/>
    <sheet name="C4,5,6_Práctica pedagógica" sheetId="27" r:id="rId11"/>
    <sheet name="C7_Gestión de conflictos" sheetId="6" r:id="rId12"/>
    <sheet name="Matriz de diagnóstico" sheetId="24" r:id="rId13"/>
    <sheet name="Matriz de objetivos y metas" sheetId="25" r:id="rId14"/>
    <sheet name="Matriz de actividades" sheetId="23" r:id="rId15"/>
  </sheets>
  <definedNames>
    <definedName name="_xlnm.Print_Area" localSheetId="8">'C2_Permanencia y conclusión'!$A$1:$I$13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6" i="27" l="1"/>
  <c r="W8" i="27"/>
  <c r="W7" i="27"/>
  <c r="P8" i="27"/>
  <c r="P7" i="27"/>
  <c r="P6" i="27"/>
  <c r="AM24" i="8" l="1"/>
  <c r="P28" i="31"/>
  <c r="P27" i="31"/>
  <c r="P26" i="31"/>
  <c r="P25" i="31"/>
  <c r="P38" i="31"/>
  <c r="P37" i="31"/>
  <c r="P36" i="31"/>
  <c r="P35" i="31"/>
  <c r="P48" i="31"/>
  <c r="P47" i="31"/>
  <c r="P46" i="31"/>
  <c r="P45" i="31"/>
  <c r="P58" i="31"/>
  <c r="P57" i="31"/>
  <c r="P56" i="31"/>
  <c r="P55" i="31"/>
  <c r="P68" i="31"/>
  <c r="P67" i="31"/>
  <c r="P66" i="31"/>
  <c r="P65" i="31"/>
  <c r="G68" i="31"/>
  <c r="G67" i="31"/>
  <c r="G66" i="31"/>
  <c r="G65" i="31"/>
  <c r="G58" i="31"/>
  <c r="G57" i="31"/>
  <c r="G56" i="31"/>
  <c r="G55" i="31"/>
  <c r="G48" i="31"/>
  <c r="G47" i="31"/>
  <c r="G46" i="31"/>
  <c r="G45" i="31"/>
  <c r="G38" i="31"/>
  <c r="G37" i="31"/>
  <c r="G36" i="31"/>
  <c r="G35" i="31"/>
  <c r="G28" i="31"/>
  <c r="G27" i="31"/>
  <c r="G26" i="31"/>
  <c r="G25" i="31"/>
  <c r="P20" i="21"/>
  <c r="P21" i="21"/>
  <c r="P30" i="21"/>
  <c r="P29" i="21"/>
  <c r="P28" i="21"/>
  <c r="P27" i="21"/>
  <c r="P40" i="21"/>
  <c r="P39" i="21"/>
  <c r="P38" i="21"/>
  <c r="P37" i="21"/>
  <c r="P50" i="21"/>
  <c r="P49" i="21"/>
  <c r="P48" i="21"/>
  <c r="P19" i="21" s="1"/>
  <c r="P47" i="21"/>
  <c r="P60" i="21"/>
  <c r="P59" i="21"/>
  <c r="P58" i="21"/>
  <c r="P57" i="21"/>
  <c r="P70" i="21"/>
  <c r="P69" i="21"/>
  <c r="P68" i="21"/>
  <c r="P67" i="21"/>
  <c r="G70" i="21"/>
  <c r="G69" i="21"/>
  <c r="G68" i="21"/>
  <c r="G67" i="21"/>
  <c r="G60" i="21"/>
  <c r="G59" i="21"/>
  <c r="G58" i="21"/>
  <c r="G57" i="21"/>
  <c r="G50" i="21"/>
  <c r="G49" i="21"/>
  <c r="G48" i="21"/>
  <c r="G47" i="21"/>
  <c r="G40" i="21"/>
  <c r="G39" i="21"/>
  <c r="G38" i="21"/>
  <c r="G37" i="21"/>
  <c r="G30" i="21"/>
  <c r="G29" i="21"/>
  <c r="G28" i="21"/>
  <c r="G27" i="21"/>
  <c r="P29" i="30"/>
  <c r="P28" i="30"/>
  <c r="P27" i="30"/>
  <c r="P26" i="30"/>
  <c r="P39" i="30"/>
  <c r="P38" i="30"/>
  <c r="P37" i="30"/>
  <c r="P36" i="30"/>
  <c r="P49" i="30"/>
  <c r="P48" i="30"/>
  <c r="P47" i="30"/>
  <c r="P46" i="30"/>
  <c r="P59" i="30"/>
  <c r="P58" i="30"/>
  <c r="P57" i="30"/>
  <c r="P56" i="30"/>
  <c r="P69" i="30"/>
  <c r="P68" i="30"/>
  <c r="P67" i="30"/>
  <c r="P66" i="30"/>
  <c r="P79" i="30"/>
  <c r="P78" i="30"/>
  <c r="P77" i="30"/>
  <c r="P76" i="30"/>
  <c r="G79" i="30"/>
  <c r="G78" i="30"/>
  <c r="G77" i="30"/>
  <c r="G76" i="30"/>
  <c r="G69" i="30"/>
  <c r="G68" i="30"/>
  <c r="G67" i="30"/>
  <c r="G66" i="30"/>
  <c r="G59" i="30"/>
  <c r="G58" i="30"/>
  <c r="G57" i="30"/>
  <c r="G56" i="30"/>
  <c r="G49" i="30"/>
  <c r="G48" i="30"/>
  <c r="G47" i="30"/>
  <c r="G46" i="30"/>
  <c r="G39" i="30"/>
  <c r="G38" i="30"/>
  <c r="G37" i="30"/>
  <c r="G36" i="30"/>
  <c r="G29" i="30"/>
  <c r="G28" i="30"/>
  <c r="G27" i="30"/>
  <c r="G26" i="30"/>
  <c r="P29" i="20"/>
  <c r="P28" i="20"/>
  <c r="P27" i="20"/>
  <c r="P26" i="20"/>
  <c r="P39" i="20"/>
  <c r="P38" i="20"/>
  <c r="P37" i="20"/>
  <c r="P36" i="20"/>
  <c r="P49" i="20"/>
  <c r="P48" i="20"/>
  <c r="P47" i="20"/>
  <c r="P46" i="20"/>
  <c r="P59" i="20"/>
  <c r="P58" i="20"/>
  <c r="P57" i="20"/>
  <c r="P56" i="20"/>
  <c r="P69" i="20"/>
  <c r="P68" i="20"/>
  <c r="P67" i="20"/>
  <c r="P66" i="20"/>
  <c r="P79" i="20"/>
  <c r="P78" i="20"/>
  <c r="P77" i="20"/>
  <c r="P76" i="20"/>
  <c r="G79" i="20"/>
  <c r="G78" i="20"/>
  <c r="G77" i="20"/>
  <c r="G76" i="20"/>
  <c r="G69" i="20"/>
  <c r="G68" i="20"/>
  <c r="G67" i="20"/>
  <c r="G66" i="20"/>
  <c r="G59" i="20"/>
  <c r="G58" i="20"/>
  <c r="G57" i="20"/>
  <c r="G56" i="20"/>
  <c r="G49" i="20"/>
  <c r="G48" i="20"/>
  <c r="G47" i="20"/>
  <c r="G46" i="20"/>
  <c r="G39" i="20"/>
  <c r="G38" i="20"/>
  <c r="G37" i="20"/>
  <c r="G36" i="20"/>
  <c r="G29" i="20"/>
  <c r="G28" i="20"/>
  <c r="G27" i="20"/>
  <c r="G26" i="20"/>
  <c r="H28" i="29"/>
  <c r="M46" i="1"/>
  <c r="M45" i="1"/>
  <c r="M44" i="1"/>
  <c r="O38" i="1"/>
  <c r="O37" i="1"/>
  <c r="O36" i="1"/>
  <c r="G25" i="1"/>
  <c r="G39" i="29"/>
  <c r="G40" i="29" s="1"/>
  <c r="G41" i="29" s="1"/>
  <c r="G31" i="29"/>
  <c r="G32" i="29" s="1"/>
  <c r="G33" i="29" s="1"/>
  <c r="P43" i="1"/>
  <c r="P42" i="1"/>
  <c r="P41" i="1"/>
  <c r="P35" i="1"/>
  <c r="P34" i="1"/>
  <c r="P33" i="1"/>
  <c r="G43" i="1"/>
  <c r="G42" i="1"/>
  <c r="G41" i="1"/>
  <c r="G35" i="1"/>
  <c r="G34" i="1"/>
  <c r="G33" i="1"/>
  <c r="P18" i="21" l="1"/>
  <c r="H43" i="20"/>
  <c r="H40" i="20"/>
  <c r="H42" i="20"/>
  <c r="Q43" i="20"/>
  <c r="Q42" i="20"/>
  <c r="Q40" i="20"/>
  <c r="N16" i="29"/>
  <c r="M17" i="29"/>
  <c r="M16" i="29"/>
  <c r="M15" i="29"/>
  <c r="O17" i="29"/>
  <c r="N17" i="29"/>
  <c r="O16" i="29"/>
  <c r="O15" i="29"/>
  <c r="N15" i="29"/>
  <c r="G15" i="29"/>
  <c r="H72" i="31"/>
  <c r="H71" i="31"/>
  <c r="H70" i="31"/>
  <c r="H69" i="31"/>
  <c r="Q72" i="31"/>
  <c r="Q71" i="31"/>
  <c r="Q69" i="31"/>
  <c r="Q62" i="31"/>
  <c r="Q61" i="31"/>
  <c r="Q60" i="31"/>
  <c r="Q59" i="31"/>
  <c r="Q52" i="31"/>
  <c r="Q51" i="31"/>
  <c r="Q50" i="31"/>
  <c r="Q49" i="31"/>
  <c r="Q32" i="31"/>
  <c r="Q31" i="31"/>
  <c r="Q30" i="31"/>
  <c r="Q29" i="31"/>
  <c r="Q42" i="31"/>
  <c r="Q41" i="31"/>
  <c r="Q40" i="31"/>
  <c r="Q39" i="31"/>
  <c r="H42" i="31"/>
  <c r="H41" i="31"/>
  <c r="H39" i="31"/>
  <c r="H40" i="31"/>
  <c r="Q73" i="21"/>
  <c r="Q72" i="21"/>
  <c r="Q71" i="21"/>
  <c r="Q74" i="21"/>
  <c r="H74" i="21"/>
  <c r="H73" i="21"/>
  <c r="H72" i="21"/>
  <c r="H71" i="21"/>
  <c r="H63" i="21"/>
  <c r="H64" i="21"/>
  <c r="H62" i="21"/>
  <c r="H61" i="21"/>
  <c r="H54" i="21"/>
  <c r="H53" i="21"/>
  <c r="H52" i="21"/>
  <c r="H51" i="21"/>
  <c r="O34" i="21"/>
  <c r="O33" i="21"/>
  <c r="O32" i="21"/>
  <c r="O31" i="21"/>
  <c r="Q44" i="21"/>
  <c r="Q43" i="21"/>
  <c r="Q42" i="21"/>
  <c r="Q41" i="21"/>
  <c r="H44" i="21"/>
  <c r="H43" i="21"/>
  <c r="H42" i="21"/>
  <c r="H41" i="21"/>
  <c r="H34" i="21"/>
  <c r="H33" i="21"/>
  <c r="H32" i="21"/>
  <c r="H31" i="21"/>
  <c r="G21" i="21"/>
  <c r="H21" i="21"/>
  <c r="H20" i="21"/>
  <c r="H19" i="21"/>
  <c r="H18" i="21"/>
  <c r="G13" i="21"/>
  <c r="F20" i="21"/>
  <c r="E18" i="21"/>
  <c r="D21" i="21"/>
  <c r="D20" i="21"/>
  <c r="D19" i="21"/>
  <c r="D18" i="21"/>
  <c r="F15" i="21"/>
  <c r="E14" i="21"/>
  <c r="D14" i="21"/>
  <c r="D13" i="21"/>
  <c r="Q83" i="30"/>
  <c r="Q82" i="30"/>
  <c r="Q81" i="30"/>
  <c r="Q80" i="30"/>
  <c r="Q63" i="30"/>
  <c r="Q62" i="30"/>
  <c r="Q61" i="30"/>
  <c r="Q60" i="30"/>
  <c r="Q43" i="30"/>
  <c r="Q42" i="30"/>
  <c r="Q41" i="30"/>
  <c r="Q40" i="30"/>
  <c r="H83" i="30"/>
  <c r="H82" i="30"/>
  <c r="H81" i="30"/>
  <c r="H80" i="30"/>
  <c r="H73" i="30"/>
  <c r="H72" i="30"/>
  <c r="H71" i="30"/>
  <c r="H70" i="30"/>
  <c r="H63" i="30"/>
  <c r="H62" i="30"/>
  <c r="H61" i="30"/>
  <c r="H60" i="30"/>
  <c r="H43" i="30"/>
  <c r="H42" i="30"/>
  <c r="H41" i="30"/>
  <c r="H40" i="30"/>
  <c r="H33" i="30"/>
  <c r="H31" i="30"/>
  <c r="H30" i="30"/>
  <c r="P20" i="20"/>
  <c r="P18" i="20"/>
  <c r="P17" i="20"/>
  <c r="O20" i="20"/>
  <c r="O19" i="20"/>
  <c r="O18" i="20"/>
  <c r="O17" i="20"/>
  <c r="N20" i="20"/>
  <c r="N19" i="20"/>
  <c r="N18" i="20"/>
  <c r="N17" i="20"/>
  <c r="M20" i="20"/>
  <c r="M19" i="20"/>
  <c r="M18" i="20"/>
  <c r="M17" i="20"/>
  <c r="D11" i="29"/>
  <c r="D26" i="29"/>
  <c r="F36" i="29"/>
  <c r="F35" i="29"/>
  <c r="F34" i="29"/>
  <c r="O28" i="29"/>
  <c r="O27" i="29"/>
  <c r="O26" i="29"/>
  <c r="F28" i="29"/>
  <c r="F27" i="29"/>
  <c r="F26" i="29"/>
  <c r="P15" i="29"/>
  <c r="G17" i="29"/>
  <c r="G16" i="29"/>
  <c r="N30" i="1"/>
  <c r="N29" i="1"/>
  <c r="N28" i="1"/>
  <c r="O28" i="1"/>
  <c r="P17" i="1"/>
  <c r="N46" i="1"/>
  <c r="O46" i="1"/>
  <c r="O45" i="1"/>
  <c r="O44" i="1"/>
  <c r="P27" i="1"/>
  <c r="P26" i="1"/>
  <c r="P25" i="1"/>
  <c r="H34" i="29" l="1"/>
  <c r="H26" i="29"/>
  <c r="P40" i="29" l="1"/>
  <c r="P41" i="29"/>
  <c r="P39" i="29"/>
  <c r="P32" i="29"/>
  <c r="P33" i="29"/>
  <c r="P31" i="29"/>
  <c r="P24" i="29"/>
  <c r="P23" i="29"/>
  <c r="P25" i="29"/>
  <c r="Q16" i="29"/>
  <c r="Q17" i="29"/>
  <c r="Q15" i="29"/>
  <c r="H35" i="29"/>
  <c r="H36" i="29"/>
  <c r="Q43" i="29"/>
  <c r="Q44" i="29"/>
  <c r="Q42" i="29"/>
  <c r="Q35" i="29"/>
  <c r="Q36" i="29"/>
  <c r="Q34" i="29"/>
  <c r="Q27" i="29"/>
  <c r="Q28" i="29"/>
  <c r="Q26" i="29"/>
  <c r="N42" i="29"/>
  <c r="O42" i="29"/>
  <c r="N43" i="29"/>
  <c r="O43" i="29"/>
  <c r="N44" i="29"/>
  <c r="O44" i="29"/>
  <c r="M43" i="29"/>
  <c r="M44" i="29"/>
  <c r="M42" i="29"/>
  <c r="N34" i="29"/>
  <c r="O34" i="29"/>
  <c r="N35" i="29"/>
  <c r="O35" i="29"/>
  <c r="N36" i="29"/>
  <c r="O36" i="29"/>
  <c r="M35" i="29"/>
  <c r="M36" i="29"/>
  <c r="M34" i="29"/>
  <c r="N26" i="29"/>
  <c r="N27" i="29"/>
  <c r="N28" i="29"/>
  <c r="M27" i="29"/>
  <c r="M28" i="29"/>
  <c r="M26" i="29"/>
  <c r="E26" i="29"/>
  <c r="E27" i="29"/>
  <c r="E28" i="29"/>
  <c r="D28" i="29"/>
  <c r="D27" i="29"/>
  <c r="H27" i="29" s="1"/>
  <c r="D12" i="29"/>
  <c r="D15" i="29" s="1"/>
  <c r="P19" i="1"/>
  <c r="P18" i="1"/>
  <c r="G27" i="1"/>
  <c r="G26" i="1"/>
  <c r="G18" i="1" s="1"/>
  <c r="G17" i="1"/>
  <c r="F13" i="2" l="1"/>
  <c r="AO51" i="8" l="1"/>
  <c r="AO49" i="8"/>
  <c r="AO47" i="8"/>
  <c r="AO45" i="8"/>
  <c r="AO43" i="8"/>
  <c r="AO41" i="8"/>
  <c r="AO39" i="8"/>
  <c r="AM26" i="8"/>
  <c r="AM25" i="8"/>
  <c r="AM23" i="8"/>
  <c r="AM22" i="8"/>
  <c r="AO37" i="8"/>
  <c r="AO35" i="8"/>
  <c r="AO33" i="8"/>
  <c r="H39" i="3" l="1"/>
  <c r="H41" i="3"/>
  <c r="H43" i="3"/>
  <c r="H44" i="3"/>
  <c r="E30" i="3" l="1"/>
  <c r="V7" i="27" l="1"/>
  <c r="V8" i="27"/>
  <c r="V6" i="27"/>
  <c r="B28" i="27"/>
  <c r="F28" i="27"/>
  <c r="R7" i="27" l="1"/>
  <c r="R8" i="27"/>
  <c r="R6" i="27"/>
  <c r="E57" i="3" l="1"/>
  <c r="H39" i="25" l="1"/>
  <c r="H38" i="25"/>
  <c r="H37" i="25"/>
  <c r="H36" i="25"/>
  <c r="H35" i="25"/>
  <c r="H34" i="25"/>
  <c r="H33" i="25"/>
  <c r="H32" i="25"/>
  <c r="H31" i="25"/>
  <c r="H21" i="25" l="1"/>
  <c r="H20" i="25"/>
  <c r="H15" i="25"/>
  <c r="H11" i="25"/>
  <c r="H10" i="25"/>
  <c r="I15" i="25"/>
  <c r="D16" i="3"/>
  <c r="G16" i="3"/>
  <c r="E16" i="3"/>
  <c r="H16" i="3"/>
  <c r="F61" i="3"/>
  <c r="F59" i="3"/>
  <c r="E61" i="3"/>
  <c r="E59" i="3"/>
  <c r="F57" i="3"/>
  <c r="P73" i="31"/>
  <c r="O73" i="31"/>
  <c r="N73" i="31"/>
  <c r="M73" i="31"/>
  <c r="G73" i="31"/>
  <c r="F73" i="31"/>
  <c r="E73" i="31"/>
  <c r="D73" i="31"/>
  <c r="O72" i="31"/>
  <c r="Q68" i="31" s="1"/>
  <c r="N72" i="31"/>
  <c r="M72" i="31"/>
  <c r="F72" i="31"/>
  <c r="E72" i="31"/>
  <c r="D72" i="31"/>
  <c r="O71" i="31"/>
  <c r="N71" i="31"/>
  <c r="M71" i="31"/>
  <c r="F71" i="31"/>
  <c r="E71" i="31"/>
  <c r="D71" i="31"/>
  <c r="O70" i="31"/>
  <c r="N70" i="31"/>
  <c r="M70" i="31"/>
  <c r="F70" i="31"/>
  <c r="E70" i="31"/>
  <c r="D70" i="31"/>
  <c r="O69" i="31"/>
  <c r="N69" i="31"/>
  <c r="M69" i="31"/>
  <c r="F69" i="31"/>
  <c r="E69" i="31"/>
  <c r="D69" i="31"/>
  <c r="P63" i="31"/>
  <c r="O63" i="31"/>
  <c r="N63" i="31"/>
  <c r="M63" i="31"/>
  <c r="G63" i="31"/>
  <c r="F63" i="31"/>
  <c r="E63" i="31"/>
  <c r="D63" i="31"/>
  <c r="O62" i="31"/>
  <c r="Q58" i="31" s="1"/>
  <c r="N62" i="31"/>
  <c r="M62" i="31"/>
  <c r="F62" i="31"/>
  <c r="E62" i="31"/>
  <c r="D62" i="31"/>
  <c r="O61" i="31"/>
  <c r="N61" i="31"/>
  <c r="M61" i="31"/>
  <c r="F61" i="31"/>
  <c r="E61" i="31"/>
  <c r="D61" i="31"/>
  <c r="O60" i="31"/>
  <c r="Q56" i="31" s="1"/>
  <c r="N60" i="31"/>
  <c r="M60" i="31"/>
  <c r="F60" i="31"/>
  <c r="E60" i="31"/>
  <c r="D60" i="31"/>
  <c r="O59" i="31"/>
  <c r="N59" i="31"/>
  <c r="M59" i="31"/>
  <c r="F59" i="31"/>
  <c r="E59" i="31"/>
  <c r="D59" i="31"/>
  <c r="P53" i="31"/>
  <c r="O53" i="31"/>
  <c r="N53" i="31"/>
  <c r="M53" i="31"/>
  <c r="G53" i="31"/>
  <c r="F53" i="31"/>
  <c r="E53" i="31"/>
  <c r="D53" i="31"/>
  <c r="O52" i="31"/>
  <c r="Q48" i="31" s="1"/>
  <c r="N52" i="31"/>
  <c r="M52" i="31"/>
  <c r="F52" i="31"/>
  <c r="E52" i="31"/>
  <c r="D52" i="31"/>
  <c r="O51" i="31"/>
  <c r="N51" i="31"/>
  <c r="M51" i="31"/>
  <c r="F51" i="31"/>
  <c r="E51" i="31"/>
  <c r="D51" i="31"/>
  <c r="O50" i="31"/>
  <c r="Q46" i="31" s="1"/>
  <c r="N50" i="31"/>
  <c r="M50" i="31"/>
  <c r="F50" i="31"/>
  <c r="E50" i="31"/>
  <c r="D50" i="31"/>
  <c r="O49" i="31"/>
  <c r="N49" i="31"/>
  <c r="M49" i="31"/>
  <c r="F49" i="31"/>
  <c r="H49" i="31" s="1"/>
  <c r="H45" i="31" s="1"/>
  <c r="E49" i="31"/>
  <c r="D49" i="31"/>
  <c r="P43" i="31"/>
  <c r="O43" i="31"/>
  <c r="N43" i="31"/>
  <c r="M43" i="31"/>
  <c r="G43" i="31"/>
  <c r="F43" i="31"/>
  <c r="E43" i="31"/>
  <c r="D43" i="31"/>
  <c r="O42" i="31"/>
  <c r="N42" i="31"/>
  <c r="M42" i="31"/>
  <c r="F42" i="31"/>
  <c r="E42" i="31"/>
  <c r="D42" i="31"/>
  <c r="O41" i="31"/>
  <c r="N41" i="31"/>
  <c r="M41" i="31"/>
  <c r="F41" i="31"/>
  <c r="E41" i="31"/>
  <c r="D41" i="31"/>
  <c r="O40" i="31"/>
  <c r="Q36" i="31" s="1"/>
  <c r="N40" i="31"/>
  <c r="M40" i="31"/>
  <c r="F40" i="31"/>
  <c r="E40" i="31"/>
  <c r="D40" i="31"/>
  <c r="O39" i="31"/>
  <c r="N39" i="31"/>
  <c r="M39" i="31"/>
  <c r="F39" i="31"/>
  <c r="E39" i="31"/>
  <c r="D39" i="31"/>
  <c r="P33" i="31"/>
  <c r="O33" i="31"/>
  <c r="N33" i="31"/>
  <c r="M33" i="31"/>
  <c r="G33" i="31"/>
  <c r="F33" i="31"/>
  <c r="E33" i="31"/>
  <c r="D33" i="31"/>
  <c r="O32" i="31"/>
  <c r="Q28" i="31" s="1"/>
  <c r="N32" i="31"/>
  <c r="M32" i="31"/>
  <c r="F32" i="31"/>
  <c r="E32" i="31"/>
  <c r="D32" i="31"/>
  <c r="O31" i="31"/>
  <c r="N31" i="31"/>
  <c r="M31" i="31"/>
  <c r="F31" i="31"/>
  <c r="E31" i="31"/>
  <c r="D31" i="31"/>
  <c r="O30" i="31"/>
  <c r="Q26" i="31" s="1"/>
  <c r="N30" i="31"/>
  <c r="M30" i="31"/>
  <c r="F30" i="31"/>
  <c r="E30" i="31"/>
  <c r="D30" i="31"/>
  <c r="O29" i="31"/>
  <c r="N29" i="31"/>
  <c r="M29" i="31"/>
  <c r="F29" i="31"/>
  <c r="E29" i="31"/>
  <c r="D29" i="31"/>
  <c r="P18" i="31"/>
  <c r="G18" i="31"/>
  <c r="P17" i="31"/>
  <c r="P13" i="31" s="1"/>
  <c r="G17" i="31"/>
  <c r="P16" i="31"/>
  <c r="G16" i="31"/>
  <c r="P19" i="31"/>
  <c r="P15" i="31" s="1"/>
  <c r="G19" i="31"/>
  <c r="O15" i="31"/>
  <c r="O19" i="31" s="1"/>
  <c r="N15" i="31"/>
  <c r="M15" i="31"/>
  <c r="F15" i="31"/>
  <c r="E15" i="31"/>
  <c r="D15" i="31"/>
  <c r="O14" i="31"/>
  <c r="N14" i="31"/>
  <c r="M14" i="31"/>
  <c r="F14" i="31"/>
  <c r="E14" i="31"/>
  <c r="D14" i="31"/>
  <c r="O13" i="31"/>
  <c r="N13" i="31"/>
  <c r="M13" i="31"/>
  <c r="F13" i="31"/>
  <c r="E13" i="31"/>
  <c r="D13" i="31"/>
  <c r="O12" i="31"/>
  <c r="N12" i="31"/>
  <c r="N16" i="31" s="1"/>
  <c r="M12" i="31"/>
  <c r="F12" i="31"/>
  <c r="E12" i="31"/>
  <c r="D12" i="31"/>
  <c r="P11" i="31"/>
  <c r="O11" i="31"/>
  <c r="N11" i="31"/>
  <c r="M11" i="31"/>
  <c r="G11" i="31"/>
  <c r="F11" i="31"/>
  <c r="E11" i="31"/>
  <c r="D11" i="31"/>
  <c r="P84" i="30"/>
  <c r="O84" i="30"/>
  <c r="N84" i="30"/>
  <c r="M84" i="30"/>
  <c r="G84" i="30"/>
  <c r="F84" i="30"/>
  <c r="E84" i="30"/>
  <c r="D84" i="30"/>
  <c r="O83" i="30"/>
  <c r="N83" i="30"/>
  <c r="M83" i="30"/>
  <c r="H79" i="30"/>
  <c r="F83" i="30"/>
  <c r="E83" i="30"/>
  <c r="D83" i="30"/>
  <c r="Q78" i="30"/>
  <c r="O82" i="30"/>
  <c r="N82" i="30"/>
  <c r="M82" i="30"/>
  <c r="H78" i="30"/>
  <c r="F82" i="30"/>
  <c r="E82" i="30"/>
  <c r="D82" i="30"/>
  <c r="Q77" i="30"/>
  <c r="O81" i="30"/>
  <c r="N81" i="30"/>
  <c r="M81" i="30"/>
  <c r="H77" i="30"/>
  <c r="F81" i="30"/>
  <c r="E81" i="30"/>
  <c r="D81" i="30"/>
  <c r="O80" i="30"/>
  <c r="N80" i="30"/>
  <c r="M80" i="30"/>
  <c r="H76" i="30"/>
  <c r="F80" i="30"/>
  <c r="E80" i="30"/>
  <c r="D80" i="30"/>
  <c r="Q79" i="30"/>
  <c r="Q76" i="30"/>
  <c r="P74" i="30"/>
  <c r="O74" i="30"/>
  <c r="N74" i="30"/>
  <c r="M74" i="30"/>
  <c r="G74" i="30"/>
  <c r="F74" i="30"/>
  <c r="E74" i="30"/>
  <c r="D74" i="30"/>
  <c r="O73" i="30"/>
  <c r="N73" i="30"/>
  <c r="M73" i="30"/>
  <c r="H69" i="30"/>
  <c r="F73" i="30"/>
  <c r="E73" i="30"/>
  <c r="D73" i="30"/>
  <c r="O72" i="30"/>
  <c r="N72" i="30"/>
  <c r="M72" i="30"/>
  <c r="Q72" i="30" s="1"/>
  <c r="Q68" i="30" s="1"/>
  <c r="H68" i="30"/>
  <c r="F72" i="30"/>
  <c r="E72" i="30"/>
  <c r="D72" i="30"/>
  <c r="O71" i="30"/>
  <c r="N71" i="30"/>
  <c r="M71" i="30"/>
  <c r="H67" i="30"/>
  <c r="F71" i="30"/>
  <c r="E71" i="30"/>
  <c r="D71" i="30"/>
  <c r="O70" i="30"/>
  <c r="N70" i="30"/>
  <c r="M70" i="30"/>
  <c r="H66" i="30"/>
  <c r="F70" i="30"/>
  <c r="E70" i="30"/>
  <c r="D70" i="30"/>
  <c r="P64" i="30"/>
  <c r="O64" i="30"/>
  <c r="N64" i="30"/>
  <c r="M64" i="30"/>
  <c r="G64" i="30"/>
  <c r="F64" i="30"/>
  <c r="E64" i="30"/>
  <c r="D64" i="30"/>
  <c r="O63" i="30"/>
  <c r="N63" i="30"/>
  <c r="M63" i="30"/>
  <c r="H59" i="30"/>
  <c r="F63" i="30"/>
  <c r="E63" i="30"/>
  <c r="D63" i="30"/>
  <c r="Q58" i="30"/>
  <c r="O62" i="30"/>
  <c r="N62" i="30"/>
  <c r="M62" i="30"/>
  <c r="H58" i="30"/>
  <c r="F62" i="30"/>
  <c r="E62" i="30"/>
  <c r="D62" i="30"/>
  <c r="Q57" i="30"/>
  <c r="O61" i="30"/>
  <c r="N61" i="30"/>
  <c r="M61" i="30"/>
  <c r="H57" i="30"/>
  <c r="F61" i="30"/>
  <c r="E61" i="30"/>
  <c r="D61" i="30"/>
  <c r="O60" i="30"/>
  <c r="N60" i="30"/>
  <c r="M60" i="30"/>
  <c r="H56" i="30"/>
  <c r="F60" i="30"/>
  <c r="E60" i="30"/>
  <c r="D60" i="30"/>
  <c r="Q59" i="30"/>
  <c r="Q56" i="30"/>
  <c r="P54" i="30"/>
  <c r="O54" i="30"/>
  <c r="N54" i="30"/>
  <c r="M54" i="30"/>
  <c r="G54" i="30"/>
  <c r="F54" i="30"/>
  <c r="E54" i="30"/>
  <c r="D54" i="30"/>
  <c r="O53" i="30"/>
  <c r="N53" i="30"/>
  <c r="M53" i="30"/>
  <c r="F53" i="30"/>
  <c r="E53" i="30"/>
  <c r="D53" i="30"/>
  <c r="O52" i="30"/>
  <c r="N52" i="30"/>
  <c r="M52" i="30"/>
  <c r="F52" i="30"/>
  <c r="E52" i="30"/>
  <c r="D52" i="30"/>
  <c r="O51" i="30"/>
  <c r="N51" i="30"/>
  <c r="M51" i="30"/>
  <c r="F51" i="30"/>
  <c r="E51" i="30"/>
  <c r="D51" i="30"/>
  <c r="H51" i="30" s="1"/>
  <c r="H47" i="30" s="1"/>
  <c r="O50" i="30"/>
  <c r="N50" i="30"/>
  <c r="M50" i="30"/>
  <c r="F50" i="30"/>
  <c r="E50" i="30"/>
  <c r="D50" i="30"/>
  <c r="G20" i="30"/>
  <c r="G19" i="30"/>
  <c r="G18" i="30"/>
  <c r="G17" i="30"/>
  <c r="P44" i="30"/>
  <c r="O44" i="30"/>
  <c r="N44" i="30"/>
  <c r="M44" i="30"/>
  <c r="G44" i="30"/>
  <c r="F44" i="30"/>
  <c r="E44" i="30"/>
  <c r="D44" i="30"/>
  <c r="O43" i="30"/>
  <c r="N43" i="30"/>
  <c r="M43" i="30"/>
  <c r="F43" i="30"/>
  <c r="E43" i="30"/>
  <c r="D43" i="30"/>
  <c r="O42" i="30"/>
  <c r="N42" i="30"/>
  <c r="M42" i="30"/>
  <c r="F42" i="30"/>
  <c r="E42" i="30"/>
  <c r="D42" i="30"/>
  <c r="O41" i="30"/>
  <c r="N41" i="30"/>
  <c r="M41" i="30"/>
  <c r="F41" i="30"/>
  <c r="E41" i="30"/>
  <c r="D41" i="30"/>
  <c r="O40" i="30"/>
  <c r="N40" i="30"/>
  <c r="M40" i="30"/>
  <c r="F40" i="30"/>
  <c r="E40" i="30"/>
  <c r="D40" i="30"/>
  <c r="Q39" i="30"/>
  <c r="Q38" i="30"/>
  <c r="Q37" i="30"/>
  <c r="Q36" i="30"/>
  <c r="P34" i="30"/>
  <c r="O34" i="30"/>
  <c r="N34" i="30"/>
  <c r="M34" i="30"/>
  <c r="G34" i="30"/>
  <c r="F34" i="30"/>
  <c r="E34" i="30"/>
  <c r="D34" i="30"/>
  <c r="O33" i="30"/>
  <c r="N33" i="30"/>
  <c r="M33" i="30"/>
  <c r="F33" i="30"/>
  <c r="E33" i="30"/>
  <c r="D33" i="30"/>
  <c r="O32" i="30"/>
  <c r="N32" i="30"/>
  <c r="M32" i="30"/>
  <c r="F32" i="30"/>
  <c r="E32" i="30"/>
  <c r="D32" i="30"/>
  <c r="O31" i="30"/>
  <c r="N31" i="30"/>
  <c r="M31" i="30"/>
  <c r="F31" i="30"/>
  <c r="E31" i="30"/>
  <c r="D31" i="30"/>
  <c r="O30" i="30"/>
  <c r="N30" i="30"/>
  <c r="M30" i="30"/>
  <c r="F30" i="30"/>
  <c r="E30" i="30"/>
  <c r="D30" i="30"/>
  <c r="P17" i="30"/>
  <c r="P20" i="30"/>
  <c r="P19" i="30"/>
  <c r="O16" i="30"/>
  <c r="N16" i="30"/>
  <c r="M16" i="30"/>
  <c r="F16" i="30"/>
  <c r="E16" i="30"/>
  <c r="D16" i="30"/>
  <c r="O15" i="30"/>
  <c r="N15" i="30"/>
  <c r="M15" i="30"/>
  <c r="F15" i="30"/>
  <c r="E15" i="30"/>
  <c r="D15" i="30"/>
  <c r="O14" i="30"/>
  <c r="N14" i="30"/>
  <c r="M14" i="30"/>
  <c r="F14" i="30"/>
  <c r="E14" i="30"/>
  <c r="D14" i="30"/>
  <c r="O13" i="30"/>
  <c r="N13" i="30"/>
  <c r="M13" i="30"/>
  <c r="F13" i="30"/>
  <c r="E13" i="30"/>
  <c r="D13" i="30"/>
  <c r="P12" i="30"/>
  <c r="O12" i="30"/>
  <c r="N12" i="30"/>
  <c r="M12" i="30"/>
  <c r="G12" i="30"/>
  <c r="F12" i="30"/>
  <c r="E12" i="30"/>
  <c r="D12" i="30"/>
  <c r="P45" i="29"/>
  <c r="O45" i="29"/>
  <c r="N45" i="29"/>
  <c r="M45" i="29"/>
  <c r="G45" i="29"/>
  <c r="F45" i="29"/>
  <c r="E45" i="29"/>
  <c r="D45" i="29"/>
  <c r="F44" i="29"/>
  <c r="E44" i="29"/>
  <c r="D44" i="29"/>
  <c r="F43" i="29"/>
  <c r="E43" i="29"/>
  <c r="D43" i="29"/>
  <c r="F42" i="29"/>
  <c r="E42" i="29"/>
  <c r="D42" i="29"/>
  <c r="P37" i="29"/>
  <c r="O37" i="29"/>
  <c r="N37" i="29"/>
  <c r="M37" i="29"/>
  <c r="G37" i="29"/>
  <c r="F37" i="29"/>
  <c r="E37" i="29"/>
  <c r="D37" i="29"/>
  <c r="Q33" i="29"/>
  <c r="E36" i="29"/>
  <c r="H33" i="29" s="1"/>
  <c r="D36" i="29"/>
  <c r="Q32" i="29"/>
  <c r="E35" i="29"/>
  <c r="H32" i="29" s="1"/>
  <c r="D35" i="29"/>
  <c r="Q31" i="29"/>
  <c r="E34" i="29"/>
  <c r="H31" i="29" s="1"/>
  <c r="D34" i="29"/>
  <c r="P29" i="29"/>
  <c r="O29" i="29"/>
  <c r="N29" i="29"/>
  <c r="M29" i="29"/>
  <c r="G29" i="29"/>
  <c r="F29" i="29"/>
  <c r="E29" i="29"/>
  <c r="D29" i="29"/>
  <c r="Q25" i="29"/>
  <c r="Q24" i="29"/>
  <c r="H24" i="29"/>
  <c r="Q23" i="29"/>
  <c r="P16" i="29"/>
  <c r="G23" i="29"/>
  <c r="G24" i="29" s="1"/>
  <c r="P12" i="29"/>
  <c r="O14" i="29"/>
  <c r="N14" i="29"/>
  <c r="M14" i="29"/>
  <c r="F14" i="29"/>
  <c r="F18" i="29" s="1"/>
  <c r="E14" i="29"/>
  <c r="D14" i="29"/>
  <c r="D17" i="29" s="1"/>
  <c r="O13" i="29"/>
  <c r="N13" i="29"/>
  <c r="M13" i="29"/>
  <c r="F13" i="29"/>
  <c r="E13" i="29"/>
  <c r="D13" i="29"/>
  <c r="D16" i="29" s="1"/>
  <c r="O12" i="29"/>
  <c r="N12" i="29"/>
  <c r="M12" i="29"/>
  <c r="F12" i="29"/>
  <c r="E12" i="29"/>
  <c r="E15" i="29" s="1"/>
  <c r="P11" i="29"/>
  <c r="O11" i="29"/>
  <c r="N11" i="29"/>
  <c r="M11" i="29"/>
  <c r="G11" i="29"/>
  <c r="F11" i="29"/>
  <c r="E11" i="29"/>
  <c r="E17" i="29" s="1"/>
  <c r="P47" i="1"/>
  <c r="O47" i="1"/>
  <c r="N47" i="1"/>
  <c r="M47" i="1"/>
  <c r="Q46" i="1"/>
  <c r="N45" i="1"/>
  <c r="N44" i="1"/>
  <c r="Q44" i="1" s="1"/>
  <c r="P39" i="1"/>
  <c r="O39" i="1"/>
  <c r="N39" i="1"/>
  <c r="M39" i="1"/>
  <c r="N38" i="1"/>
  <c r="M38" i="1"/>
  <c r="N37" i="1"/>
  <c r="Q37" i="1" s="1"/>
  <c r="M37" i="1"/>
  <c r="N36" i="1"/>
  <c r="M36" i="1"/>
  <c r="P31" i="1"/>
  <c r="O31" i="1"/>
  <c r="N31" i="1"/>
  <c r="M31" i="1"/>
  <c r="O30" i="1"/>
  <c r="M30" i="1"/>
  <c r="Q30" i="1" s="1"/>
  <c r="Q27" i="1" s="1"/>
  <c r="O29" i="1"/>
  <c r="M29" i="1"/>
  <c r="M28" i="1"/>
  <c r="Q28" i="1" s="1"/>
  <c r="Q25" i="1" s="1"/>
  <c r="O16" i="1"/>
  <c r="N16" i="1"/>
  <c r="M16" i="1"/>
  <c r="O15" i="1"/>
  <c r="N15" i="1"/>
  <c r="M15" i="1"/>
  <c r="O14" i="1"/>
  <c r="N14" i="1"/>
  <c r="M14" i="1"/>
  <c r="P13" i="1"/>
  <c r="O13" i="1"/>
  <c r="N13" i="1"/>
  <c r="M13" i="1"/>
  <c r="G47" i="1"/>
  <c r="G13" i="1"/>
  <c r="E13" i="1"/>
  <c r="F13" i="1"/>
  <c r="E14" i="1"/>
  <c r="F14" i="1"/>
  <c r="E15" i="1"/>
  <c r="F15" i="1"/>
  <c r="E16" i="1"/>
  <c r="F16" i="1"/>
  <c r="D16" i="1"/>
  <c r="D15" i="1"/>
  <c r="D14" i="1"/>
  <c r="D13" i="1"/>
  <c r="F30" i="1"/>
  <c r="E30" i="1"/>
  <c r="D30" i="1"/>
  <c r="F29" i="1"/>
  <c r="E29" i="1"/>
  <c r="D29" i="1"/>
  <c r="F28" i="1"/>
  <c r="E28" i="1"/>
  <c r="D28" i="1"/>
  <c r="F38" i="1"/>
  <c r="E38" i="1"/>
  <c r="D38" i="1"/>
  <c r="F37" i="1"/>
  <c r="E37" i="1"/>
  <c r="D37" i="1"/>
  <c r="F36" i="1"/>
  <c r="E36" i="1"/>
  <c r="D36" i="1"/>
  <c r="K27" i="2"/>
  <c r="K26" i="2"/>
  <c r="K25" i="2"/>
  <c r="D27" i="2"/>
  <c r="D26" i="2"/>
  <c r="D25" i="2"/>
  <c r="H30" i="31" l="1"/>
  <c r="H26" i="31" s="1"/>
  <c r="H32" i="31"/>
  <c r="H28" i="31" s="1"/>
  <c r="H29" i="31"/>
  <c r="H25" i="31" s="1"/>
  <c r="H31" i="31"/>
  <c r="H27" i="31" s="1"/>
  <c r="Q71" i="30"/>
  <c r="Q67" i="30" s="1"/>
  <c r="Q30" i="30"/>
  <c r="Q26" i="30" s="1"/>
  <c r="H43" i="29"/>
  <c r="F17" i="29"/>
  <c r="H17" i="29" s="1"/>
  <c r="F16" i="29"/>
  <c r="F15" i="29"/>
  <c r="H14" i="25" s="1"/>
  <c r="H44" i="29"/>
  <c r="H41" i="29" s="1"/>
  <c r="E16" i="29"/>
  <c r="H16" i="29" s="1"/>
  <c r="H42" i="29"/>
  <c r="H39" i="29" s="1"/>
  <c r="Q45" i="1"/>
  <c r="Q42" i="1" s="1"/>
  <c r="Q36" i="1"/>
  <c r="Q33" i="1" s="1"/>
  <c r="Q38" i="1"/>
  <c r="Q35" i="1" s="1"/>
  <c r="P14" i="1"/>
  <c r="P16" i="1"/>
  <c r="P15" i="1"/>
  <c r="O18" i="1"/>
  <c r="O17" i="1"/>
  <c r="H13" i="25" s="1"/>
  <c r="O19" i="1"/>
  <c r="Q29" i="1"/>
  <c r="Q26" i="1" s="1"/>
  <c r="N17" i="1"/>
  <c r="N19" i="1"/>
  <c r="N18" i="1"/>
  <c r="M18" i="1"/>
  <c r="M17" i="1"/>
  <c r="M19" i="1"/>
  <c r="H38" i="1"/>
  <c r="H35" i="1" s="1"/>
  <c r="H36" i="1"/>
  <c r="H33" i="1" s="1"/>
  <c r="H37" i="1"/>
  <c r="H34" i="1" s="1"/>
  <c r="H30" i="1"/>
  <c r="H27" i="1" s="1"/>
  <c r="H29" i="1"/>
  <c r="H26" i="1" s="1"/>
  <c r="F18" i="1"/>
  <c r="F17" i="1"/>
  <c r="F19" i="1"/>
  <c r="H28" i="1"/>
  <c r="H25" i="1" s="1"/>
  <c r="E18" i="1"/>
  <c r="E19" i="1"/>
  <c r="E17" i="1"/>
  <c r="D17" i="1"/>
  <c r="D18" i="1"/>
  <c r="H18" i="1" s="1"/>
  <c r="H15" i="1" s="1"/>
  <c r="D19" i="1"/>
  <c r="Q70" i="31"/>
  <c r="Q66" i="31" s="1"/>
  <c r="P18" i="30"/>
  <c r="I19" i="25" s="1"/>
  <c r="Q70" i="30"/>
  <c r="Q66" i="30" s="1"/>
  <c r="Q73" i="30"/>
  <c r="Q69" i="30" s="1"/>
  <c r="M19" i="30"/>
  <c r="Q50" i="30"/>
  <c r="Q46" i="30" s="1"/>
  <c r="O18" i="30"/>
  <c r="O20" i="30"/>
  <c r="Q51" i="30"/>
  <c r="Q47" i="30" s="1"/>
  <c r="Q53" i="30"/>
  <c r="Q49" i="30" s="1"/>
  <c r="Q52" i="30"/>
  <c r="Q48" i="30" s="1"/>
  <c r="P16" i="30"/>
  <c r="N17" i="30"/>
  <c r="O17" i="30"/>
  <c r="O19" i="30"/>
  <c r="N19" i="30"/>
  <c r="Q32" i="30"/>
  <c r="Q28" i="30" s="1"/>
  <c r="N18" i="30"/>
  <c r="N20" i="30"/>
  <c r="Q31" i="30"/>
  <c r="Q27" i="30" s="1"/>
  <c r="Q33" i="30"/>
  <c r="Q29" i="30" s="1"/>
  <c r="M20" i="30"/>
  <c r="M18" i="30"/>
  <c r="M17" i="30"/>
  <c r="E20" i="30"/>
  <c r="E18" i="30"/>
  <c r="E17" i="30"/>
  <c r="H50" i="30"/>
  <c r="H46" i="30" s="1"/>
  <c r="H52" i="30"/>
  <c r="H48" i="30" s="1"/>
  <c r="H53" i="30"/>
  <c r="H49" i="30" s="1"/>
  <c r="D18" i="30"/>
  <c r="D20" i="30"/>
  <c r="D17" i="30"/>
  <c r="H23" i="29"/>
  <c r="H25" i="29"/>
  <c r="O16" i="31"/>
  <c r="M17" i="31"/>
  <c r="D18" i="31"/>
  <c r="N18" i="31"/>
  <c r="F19" i="31"/>
  <c r="H36" i="31"/>
  <c r="H50" i="31"/>
  <c r="H46" i="31" s="1"/>
  <c r="H52" i="31"/>
  <c r="H48" i="31" s="1"/>
  <c r="H60" i="31"/>
  <c r="H56" i="31" s="1"/>
  <c r="H62" i="31"/>
  <c r="H58" i="31" s="1"/>
  <c r="H66" i="31"/>
  <c r="H68" i="31"/>
  <c r="N17" i="31"/>
  <c r="O18" i="31"/>
  <c r="M19" i="31"/>
  <c r="P12" i="31"/>
  <c r="P14" i="31"/>
  <c r="Q25" i="31"/>
  <c r="Q27" i="31"/>
  <c r="Q35" i="31"/>
  <c r="Q37" i="31"/>
  <c r="Q45" i="31"/>
  <c r="Q47" i="31"/>
  <c r="Q55" i="31"/>
  <c r="Q57" i="31"/>
  <c r="Q65" i="31"/>
  <c r="Q67" i="31"/>
  <c r="I23" i="25"/>
  <c r="M16" i="31"/>
  <c r="O17" i="31"/>
  <c r="Q17" i="31" s="1"/>
  <c r="Q13" i="31" s="1"/>
  <c r="N19" i="31"/>
  <c r="H51" i="31"/>
  <c r="H47" i="31" s="1"/>
  <c r="H59" i="31"/>
  <c r="H55" i="31" s="1"/>
  <c r="H61" i="31"/>
  <c r="H57" i="31" s="1"/>
  <c r="H65" i="31"/>
  <c r="H67" i="31"/>
  <c r="M18" i="31"/>
  <c r="Q18" i="31" s="1"/>
  <c r="Q14" i="31" s="1"/>
  <c r="Q38" i="31"/>
  <c r="H40" i="29"/>
  <c r="F18" i="31"/>
  <c r="H18" i="31" s="1"/>
  <c r="H14" i="31" s="1"/>
  <c r="E16" i="31"/>
  <c r="E18" i="31"/>
  <c r="E17" i="31"/>
  <c r="E19" i="31"/>
  <c r="H19" i="31" s="1"/>
  <c r="H15" i="31" s="1"/>
  <c r="D19" i="31"/>
  <c r="D17" i="31"/>
  <c r="D16" i="31"/>
  <c r="H35" i="31"/>
  <c r="H37" i="31"/>
  <c r="F17" i="31"/>
  <c r="H38" i="31"/>
  <c r="F16" i="31"/>
  <c r="G15" i="31"/>
  <c r="I22" i="25"/>
  <c r="G14" i="30"/>
  <c r="H37" i="30"/>
  <c r="G13" i="30"/>
  <c r="F18" i="30"/>
  <c r="H18" i="30" s="1"/>
  <c r="H14" i="30" s="1"/>
  <c r="F20" i="30"/>
  <c r="H32" i="30"/>
  <c r="H28" i="30" s="1"/>
  <c r="H26" i="30"/>
  <c r="F17" i="30"/>
  <c r="H18" i="25" s="1"/>
  <c r="F19" i="30"/>
  <c r="H38" i="30"/>
  <c r="H27" i="30"/>
  <c r="H29" i="30"/>
  <c r="H36" i="30"/>
  <c r="H39" i="30"/>
  <c r="E19" i="30"/>
  <c r="D19" i="30"/>
  <c r="Q19" i="31"/>
  <c r="Q15" i="31" s="1"/>
  <c r="Q16" i="31"/>
  <c r="Q12" i="31" s="1"/>
  <c r="G12" i="31"/>
  <c r="G14" i="31"/>
  <c r="G13" i="31"/>
  <c r="P13" i="30"/>
  <c r="P15" i="30"/>
  <c r="G15" i="30"/>
  <c r="G16" i="30"/>
  <c r="G13" i="29"/>
  <c r="G25" i="29"/>
  <c r="G14" i="29" s="1"/>
  <c r="Q40" i="29"/>
  <c r="Q39" i="29"/>
  <c r="Q12" i="29" s="1"/>
  <c r="Q41" i="29"/>
  <c r="Q14" i="29" s="1"/>
  <c r="P13" i="29"/>
  <c r="Q34" i="1"/>
  <c r="H37" i="3"/>
  <c r="H35" i="3"/>
  <c r="H30" i="3"/>
  <c r="H28" i="3"/>
  <c r="H26" i="3"/>
  <c r="H24" i="3"/>
  <c r="H22" i="3"/>
  <c r="H20" i="3"/>
  <c r="H15" i="3"/>
  <c r="H13" i="3"/>
  <c r="H11" i="3"/>
  <c r="H17" i="31" l="1"/>
  <c r="H13" i="31" s="1"/>
  <c r="Q20" i="30"/>
  <c r="Q16" i="30" s="1"/>
  <c r="P14" i="30"/>
  <c r="H15" i="29"/>
  <c r="Q17" i="1"/>
  <c r="Q14" i="1" s="1"/>
  <c r="Q19" i="1"/>
  <c r="Q16" i="1" s="1"/>
  <c r="Q18" i="1"/>
  <c r="Q15" i="1" s="1"/>
  <c r="H19" i="1"/>
  <c r="H17" i="1"/>
  <c r="H19" i="25"/>
  <c r="Q18" i="30"/>
  <c r="Q14" i="30" s="1"/>
  <c r="Q17" i="30"/>
  <c r="Q13" i="30" s="1"/>
  <c r="Q19" i="30"/>
  <c r="Q15" i="30" s="1"/>
  <c r="P17" i="29"/>
  <c r="P14" i="29" s="1"/>
  <c r="Q13" i="29"/>
  <c r="I13" i="25"/>
  <c r="H23" i="25"/>
  <c r="G12" i="29"/>
  <c r="I14" i="25"/>
  <c r="H14" i="29"/>
  <c r="H13" i="29"/>
  <c r="H12" i="29"/>
  <c r="H22" i="25"/>
  <c r="H16" i="31"/>
  <c r="H12" i="31" s="1"/>
  <c r="I18" i="25"/>
  <c r="H20" i="30"/>
  <c r="H16" i="30" s="1"/>
  <c r="H17" i="30"/>
  <c r="H13" i="30" s="1"/>
  <c r="H19" i="30"/>
  <c r="H15" i="30" s="1"/>
  <c r="Q43" i="1"/>
  <c r="Q41" i="1"/>
  <c r="I10" i="25"/>
  <c r="G11" i="3"/>
  <c r="F14" i="20"/>
  <c r="P84" i="20"/>
  <c r="O84" i="20"/>
  <c r="N84" i="20"/>
  <c r="M84" i="20"/>
  <c r="O83" i="20"/>
  <c r="N83" i="20"/>
  <c r="M83" i="20"/>
  <c r="O82" i="20"/>
  <c r="N82" i="20"/>
  <c r="M82" i="20"/>
  <c r="O81" i="20"/>
  <c r="N81" i="20"/>
  <c r="M81" i="20"/>
  <c r="O80" i="20"/>
  <c r="N80" i="20"/>
  <c r="M80" i="20"/>
  <c r="P74" i="20"/>
  <c r="O74" i="20"/>
  <c r="N74" i="20"/>
  <c r="M74" i="20"/>
  <c r="O73" i="20"/>
  <c r="N73" i="20"/>
  <c r="M73" i="20"/>
  <c r="O72" i="20"/>
  <c r="N72" i="20"/>
  <c r="M72" i="20"/>
  <c r="O71" i="20"/>
  <c r="N71" i="20"/>
  <c r="M71" i="20"/>
  <c r="Q71" i="20" s="1"/>
  <c r="Q67" i="20" s="1"/>
  <c r="O70" i="20"/>
  <c r="N70" i="20"/>
  <c r="M70" i="20"/>
  <c r="P64" i="20"/>
  <c r="O64" i="20"/>
  <c r="N64" i="20"/>
  <c r="M64" i="20"/>
  <c r="O63" i="20"/>
  <c r="N63" i="20"/>
  <c r="M63" i="20"/>
  <c r="O62" i="20"/>
  <c r="N62" i="20"/>
  <c r="M62" i="20"/>
  <c r="O61" i="20"/>
  <c r="N61" i="20"/>
  <c r="M61" i="20"/>
  <c r="Q61" i="20" s="1"/>
  <c r="Q57" i="20" s="1"/>
  <c r="O60" i="20"/>
  <c r="N60" i="20"/>
  <c r="M60" i="20"/>
  <c r="P54" i="20"/>
  <c r="O54" i="20"/>
  <c r="N54" i="20"/>
  <c r="M54" i="20"/>
  <c r="O53" i="20"/>
  <c r="N53" i="20"/>
  <c r="M53" i="20"/>
  <c r="O52" i="20"/>
  <c r="N52" i="20"/>
  <c r="M52" i="20"/>
  <c r="O51" i="20"/>
  <c r="N51" i="20"/>
  <c r="M51" i="20"/>
  <c r="Q51" i="20" s="1"/>
  <c r="Q47" i="20" s="1"/>
  <c r="O50" i="20"/>
  <c r="N50" i="20"/>
  <c r="M50" i="20"/>
  <c r="P44" i="20"/>
  <c r="O44" i="20"/>
  <c r="N44" i="20"/>
  <c r="M44" i="20"/>
  <c r="O43" i="20"/>
  <c r="N43" i="20"/>
  <c r="M43" i="20"/>
  <c r="O42" i="20"/>
  <c r="N42" i="20"/>
  <c r="M42" i="20"/>
  <c r="O41" i="20"/>
  <c r="N41" i="20"/>
  <c r="M41" i="20"/>
  <c r="Q41" i="20" s="1"/>
  <c r="Q37" i="20" s="1"/>
  <c r="O40" i="20"/>
  <c r="N40" i="20"/>
  <c r="M40" i="20"/>
  <c r="P34" i="20"/>
  <c r="O34" i="20"/>
  <c r="N34" i="20"/>
  <c r="M34" i="20"/>
  <c r="O33" i="20"/>
  <c r="N33" i="20"/>
  <c r="M33" i="20"/>
  <c r="O32" i="20"/>
  <c r="N32" i="20"/>
  <c r="M32" i="20"/>
  <c r="O31" i="20"/>
  <c r="N31" i="20"/>
  <c r="M31" i="20"/>
  <c r="O30" i="20"/>
  <c r="N30" i="20"/>
  <c r="M30" i="20"/>
  <c r="O16" i="20"/>
  <c r="N16" i="20"/>
  <c r="M16" i="20"/>
  <c r="O15" i="20"/>
  <c r="N15" i="20"/>
  <c r="M15" i="20"/>
  <c r="O14" i="20"/>
  <c r="N14" i="20"/>
  <c r="M14" i="20"/>
  <c r="O13" i="20"/>
  <c r="N13" i="20"/>
  <c r="M13" i="20"/>
  <c r="P12" i="20"/>
  <c r="O12" i="20"/>
  <c r="N12" i="20"/>
  <c r="M12" i="20"/>
  <c r="D13" i="20"/>
  <c r="D12" i="20"/>
  <c r="D30" i="20"/>
  <c r="E15" i="20"/>
  <c r="E13" i="20"/>
  <c r="F13" i="20"/>
  <c r="E14" i="20"/>
  <c r="F15" i="20"/>
  <c r="E16" i="20"/>
  <c r="F16" i="20"/>
  <c r="D16" i="20"/>
  <c r="D15" i="20"/>
  <c r="D14" i="20"/>
  <c r="G12" i="20"/>
  <c r="E12" i="20"/>
  <c r="F12" i="20"/>
  <c r="F40" i="27"/>
  <c r="D40" i="27"/>
  <c r="B40" i="27"/>
  <c r="F34" i="27"/>
  <c r="D34" i="27"/>
  <c r="B34" i="27"/>
  <c r="D28" i="27"/>
  <c r="F41" i="3"/>
  <c r="N54" i="21"/>
  <c r="G84" i="20"/>
  <c r="F84" i="20"/>
  <c r="E84" i="20"/>
  <c r="D84" i="20"/>
  <c r="F83" i="20"/>
  <c r="E83" i="20"/>
  <c r="D83" i="20"/>
  <c r="F82" i="20"/>
  <c r="E82" i="20"/>
  <c r="D82" i="20"/>
  <c r="F81" i="20"/>
  <c r="E81" i="20"/>
  <c r="D81" i="20"/>
  <c r="F80" i="20"/>
  <c r="E80" i="20"/>
  <c r="D80" i="20"/>
  <c r="G74" i="20"/>
  <c r="F74" i="20"/>
  <c r="E74" i="20"/>
  <c r="D74" i="20"/>
  <c r="F73" i="20"/>
  <c r="E73" i="20"/>
  <c r="D73" i="20"/>
  <c r="F72" i="20"/>
  <c r="E72" i="20"/>
  <c r="D72" i="20"/>
  <c r="F71" i="20"/>
  <c r="E71" i="20"/>
  <c r="D71" i="20"/>
  <c r="F70" i="20"/>
  <c r="E70" i="20"/>
  <c r="D70" i="20"/>
  <c r="G64" i="20"/>
  <c r="F64" i="20"/>
  <c r="E64" i="20"/>
  <c r="D64" i="20"/>
  <c r="F63" i="20"/>
  <c r="E63" i="20"/>
  <c r="D63" i="20"/>
  <c r="F62" i="20"/>
  <c r="E62" i="20"/>
  <c r="D62" i="20"/>
  <c r="F61" i="20"/>
  <c r="E61" i="20"/>
  <c r="D61" i="20"/>
  <c r="F60" i="20"/>
  <c r="E60" i="20"/>
  <c r="D60" i="20"/>
  <c r="G54" i="20"/>
  <c r="F54" i="20"/>
  <c r="E54" i="20"/>
  <c r="D54" i="20"/>
  <c r="F53" i="20"/>
  <c r="E53" i="20"/>
  <c r="D53" i="20"/>
  <c r="F52" i="20"/>
  <c r="E52" i="20"/>
  <c r="D52" i="20"/>
  <c r="F51" i="20"/>
  <c r="E51" i="20"/>
  <c r="D51" i="20"/>
  <c r="F50" i="20"/>
  <c r="E50" i="20"/>
  <c r="D50" i="20"/>
  <c r="G19" i="20"/>
  <c r="G18" i="20"/>
  <c r="G17" i="20"/>
  <c r="G44" i="20"/>
  <c r="F44" i="20"/>
  <c r="E44" i="20"/>
  <c r="D44" i="20"/>
  <c r="F43" i="20"/>
  <c r="E43" i="20"/>
  <c r="D43" i="20"/>
  <c r="F42" i="20"/>
  <c r="E42" i="20"/>
  <c r="D42" i="20"/>
  <c r="F41" i="20"/>
  <c r="E41" i="20"/>
  <c r="H41" i="20" s="1"/>
  <c r="D41" i="20"/>
  <c r="F40" i="20"/>
  <c r="E40" i="20"/>
  <c r="D40" i="20"/>
  <c r="G34" i="20"/>
  <c r="F34" i="20"/>
  <c r="E34" i="20"/>
  <c r="D34" i="20"/>
  <c r="F33" i="20"/>
  <c r="E33" i="20"/>
  <c r="D33" i="20"/>
  <c r="F32" i="20"/>
  <c r="E32" i="20"/>
  <c r="D32" i="20"/>
  <c r="F31" i="20"/>
  <c r="E31" i="20"/>
  <c r="D31" i="20"/>
  <c r="F30" i="20"/>
  <c r="E30" i="20"/>
  <c r="P75" i="21"/>
  <c r="O75" i="21"/>
  <c r="N75" i="21"/>
  <c r="M75" i="21"/>
  <c r="O74" i="21"/>
  <c r="N74" i="21"/>
  <c r="Q70" i="21" s="1"/>
  <c r="M74" i="21"/>
  <c r="O73" i="21"/>
  <c r="N73" i="21"/>
  <c r="M73" i="21"/>
  <c r="O72" i="21"/>
  <c r="N72" i="21"/>
  <c r="M72" i="21"/>
  <c r="O71" i="21"/>
  <c r="N71" i="21"/>
  <c r="M71" i="21"/>
  <c r="P65" i="21"/>
  <c r="O65" i="21"/>
  <c r="N65" i="21"/>
  <c r="M65" i="21"/>
  <c r="O64" i="21"/>
  <c r="N64" i="21"/>
  <c r="Q64" i="21" s="1"/>
  <c r="Q60" i="21" s="1"/>
  <c r="M64" i="21"/>
  <c r="O63" i="21"/>
  <c r="N63" i="21"/>
  <c r="M63" i="21"/>
  <c r="O62" i="21"/>
  <c r="N62" i="21"/>
  <c r="M62" i="21"/>
  <c r="O61" i="21"/>
  <c r="N61" i="21"/>
  <c r="M61" i="21"/>
  <c r="P55" i="21"/>
  <c r="O55" i="21"/>
  <c r="N55" i="21"/>
  <c r="M55" i="21"/>
  <c r="O54" i="21"/>
  <c r="Q54" i="21"/>
  <c r="Q50" i="21" s="1"/>
  <c r="M54" i="21"/>
  <c r="O53" i="21"/>
  <c r="N53" i="21"/>
  <c r="M53" i="21"/>
  <c r="O52" i="21"/>
  <c r="N52" i="21"/>
  <c r="M52" i="21"/>
  <c r="O51" i="21"/>
  <c r="N51" i="21"/>
  <c r="M51" i="21"/>
  <c r="P45" i="21"/>
  <c r="O45" i="21"/>
  <c r="N45" i="21"/>
  <c r="M45" i="21"/>
  <c r="O44" i="21"/>
  <c r="N44" i="21"/>
  <c r="M44" i="21"/>
  <c r="O43" i="21"/>
  <c r="N43" i="21"/>
  <c r="M43" i="21"/>
  <c r="O42" i="21"/>
  <c r="N42" i="21"/>
  <c r="M42" i="21"/>
  <c r="O41" i="21"/>
  <c r="N41" i="21"/>
  <c r="M41" i="21"/>
  <c r="P35" i="21"/>
  <c r="O35" i="21"/>
  <c r="N35" i="21"/>
  <c r="M35" i="21"/>
  <c r="N34" i="21"/>
  <c r="Q34" i="21" s="1"/>
  <c r="Q30" i="21" s="1"/>
  <c r="M34" i="21"/>
  <c r="N33" i="21"/>
  <c r="M33" i="21"/>
  <c r="N32" i="21"/>
  <c r="M32" i="21"/>
  <c r="N31" i="21"/>
  <c r="M31" i="21"/>
  <c r="O17" i="21"/>
  <c r="N17" i="21"/>
  <c r="M17" i="21"/>
  <c r="O16" i="21"/>
  <c r="N16" i="21"/>
  <c r="M16" i="21"/>
  <c r="O15" i="21"/>
  <c r="N15" i="21"/>
  <c r="N19" i="21" s="1"/>
  <c r="M15" i="21"/>
  <c r="O14" i="21"/>
  <c r="N14" i="21"/>
  <c r="M14" i="21"/>
  <c r="P13" i="21"/>
  <c r="O13" i="21"/>
  <c r="N13" i="21"/>
  <c r="M13" i="21"/>
  <c r="G75" i="21"/>
  <c r="F75" i="21"/>
  <c r="E75" i="21"/>
  <c r="D75" i="21"/>
  <c r="F74" i="21"/>
  <c r="E74" i="21"/>
  <c r="D74" i="21"/>
  <c r="F73" i="21"/>
  <c r="E73" i="21"/>
  <c r="D73" i="21"/>
  <c r="F72" i="21"/>
  <c r="E72" i="21"/>
  <c r="D72" i="21"/>
  <c r="F71" i="21"/>
  <c r="E71" i="21"/>
  <c r="D71" i="21"/>
  <c r="G65" i="21"/>
  <c r="F65" i="21"/>
  <c r="E65" i="21"/>
  <c r="D65" i="21"/>
  <c r="F64" i="21"/>
  <c r="E64" i="21"/>
  <c r="D64" i="21"/>
  <c r="F63" i="21"/>
  <c r="E63" i="21"/>
  <c r="D63" i="21"/>
  <c r="F62" i="21"/>
  <c r="E62" i="21"/>
  <c r="D62" i="21"/>
  <c r="F61" i="21"/>
  <c r="E61" i="21"/>
  <c r="D61" i="21"/>
  <c r="G55" i="21"/>
  <c r="F55" i="21"/>
  <c r="E55" i="21"/>
  <c r="D55" i="21"/>
  <c r="F54" i="21"/>
  <c r="E54" i="21"/>
  <c r="D54" i="21"/>
  <c r="F53" i="21"/>
  <c r="E53" i="21"/>
  <c r="D53" i="21"/>
  <c r="F52" i="21"/>
  <c r="E52" i="21"/>
  <c r="D52" i="21"/>
  <c r="F51" i="21"/>
  <c r="E51" i="21"/>
  <c r="D51" i="21"/>
  <c r="G20" i="21"/>
  <c r="G19" i="21"/>
  <c r="G18" i="21"/>
  <c r="G45" i="21"/>
  <c r="F45" i="21"/>
  <c r="E45" i="21"/>
  <c r="D45" i="21"/>
  <c r="F44" i="21"/>
  <c r="E44" i="21"/>
  <c r="D44" i="21"/>
  <c r="F43" i="21"/>
  <c r="E43" i="21"/>
  <c r="D43" i="21"/>
  <c r="F42" i="21"/>
  <c r="E42" i="21"/>
  <c r="D42" i="21"/>
  <c r="F41" i="21"/>
  <c r="E41" i="21"/>
  <c r="D41" i="21"/>
  <c r="F31" i="21"/>
  <c r="E13" i="21"/>
  <c r="F13" i="21"/>
  <c r="D17" i="20" l="1"/>
  <c r="H33" i="20"/>
  <c r="H29" i="20" s="1"/>
  <c r="H31" i="20"/>
  <c r="H27" i="20" s="1"/>
  <c r="H30" i="20"/>
  <c r="H26" i="20" s="1"/>
  <c r="F19" i="20"/>
  <c r="F17" i="20"/>
  <c r="F20" i="20"/>
  <c r="F18" i="20"/>
  <c r="E20" i="20"/>
  <c r="E18" i="20"/>
  <c r="I12" i="25"/>
  <c r="G14" i="1"/>
  <c r="Q32" i="20"/>
  <c r="Q28" i="20" s="1"/>
  <c r="Q33" i="20"/>
  <c r="Q29" i="20" s="1"/>
  <c r="Q30" i="20"/>
  <c r="Q26" i="20" s="1"/>
  <c r="Q31" i="20"/>
  <c r="Q27" i="20" s="1"/>
  <c r="G13" i="20"/>
  <c r="M20" i="21"/>
  <c r="N21" i="21"/>
  <c r="Q38" i="21"/>
  <c r="Q62" i="21"/>
  <c r="Q58" i="21" s="1"/>
  <c r="H70" i="20"/>
  <c r="H73" i="20"/>
  <c r="H69" i="20" s="1"/>
  <c r="H83" i="20"/>
  <c r="H79" i="20" s="1"/>
  <c r="H47" i="21"/>
  <c r="H48" i="21"/>
  <c r="H57" i="21"/>
  <c r="H58" i="21"/>
  <c r="P19" i="20"/>
  <c r="P15" i="20" s="1"/>
  <c r="H50" i="21"/>
  <c r="Q81" i="20"/>
  <c r="Q77" i="20" s="1"/>
  <c r="Q32" i="21"/>
  <c r="Q28" i="21" s="1"/>
  <c r="Q52" i="21"/>
  <c r="Q48" i="21" s="1"/>
  <c r="Q68" i="21"/>
  <c r="H53" i="20"/>
  <c r="H49" i="20" s="1"/>
  <c r="H63" i="20"/>
  <c r="H59" i="20" s="1"/>
  <c r="H81" i="20"/>
  <c r="H77" i="20" s="1"/>
  <c r="H38" i="21"/>
  <c r="H49" i="21"/>
  <c r="H59" i="21"/>
  <c r="H80" i="20"/>
  <c r="H76" i="20" s="1"/>
  <c r="H60" i="21"/>
  <c r="H67" i="21"/>
  <c r="H70" i="21"/>
  <c r="H82" i="20"/>
  <c r="H78" i="20" s="1"/>
  <c r="P14" i="20"/>
  <c r="G15" i="20"/>
  <c r="D20" i="20"/>
  <c r="P16" i="20"/>
  <c r="M19" i="21"/>
  <c r="N20" i="21"/>
  <c r="O21" i="21"/>
  <c r="Q31" i="21"/>
  <c r="Q27" i="21" s="1"/>
  <c r="Q37" i="21"/>
  <c r="Q61" i="21"/>
  <c r="Q57" i="21" s="1"/>
  <c r="Q67" i="21"/>
  <c r="G14" i="20"/>
  <c r="H52" i="20"/>
  <c r="H48" i="20" s="1"/>
  <c r="H62" i="20"/>
  <c r="H58" i="20" s="1"/>
  <c r="H72" i="20"/>
  <c r="H68" i="20" s="1"/>
  <c r="Q36" i="20"/>
  <c r="Q50" i="20"/>
  <c r="Q46" i="20" s="1"/>
  <c r="Q60" i="20"/>
  <c r="Q56" i="20" s="1"/>
  <c r="Q70" i="20"/>
  <c r="Q66" i="20" s="1"/>
  <c r="Q80" i="20"/>
  <c r="Q76" i="20" s="1"/>
  <c r="O18" i="21"/>
  <c r="H68" i="21"/>
  <c r="M18" i="21"/>
  <c r="O20" i="21"/>
  <c r="Q40" i="21"/>
  <c r="H37" i="20"/>
  <c r="H51" i="20"/>
  <c r="H47" i="20" s="1"/>
  <c r="H61" i="20"/>
  <c r="H57" i="20" s="1"/>
  <c r="H71" i="20"/>
  <c r="H67" i="20" s="1"/>
  <c r="E17" i="20"/>
  <c r="Q39" i="20"/>
  <c r="Q53" i="20"/>
  <c r="Q49" i="20" s="1"/>
  <c r="Q63" i="20"/>
  <c r="Q59" i="20" s="1"/>
  <c r="Q73" i="20"/>
  <c r="Q69" i="20" s="1"/>
  <c r="Q83" i="20"/>
  <c r="Q79" i="20" s="1"/>
  <c r="N18" i="21"/>
  <c r="O19" i="21"/>
  <c r="M21" i="21"/>
  <c r="Q33" i="21"/>
  <c r="Q29" i="21" s="1"/>
  <c r="Q39" i="21"/>
  <c r="Q53" i="21"/>
  <c r="Q49" i="21" s="1"/>
  <c r="Q63" i="21"/>
  <c r="Q59" i="21" s="1"/>
  <c r="Q69" i="21"/>
  <c r="G20" i="20"/>
  <c r="G16" i="20" s="1"/>
  <c r="H50" i="20"/>
  <c r="H46" i="20" s="1"/>
  <c r="H60" i="20"/>
  <c r="H56" i="20" s="1"/>
  <c r="H66" i="20"/>
  <c r="H17" i="25"/>
  <c r="Q38" i="20"/>
  <c r="Q52" i="20"/>
  <c r="Q48" i="20" s="1"/>
  <c r="Q62" i="20"/>
  <c r="Q58" i="20" s="1"/>
  <c r="Q72" i="20"/>
  <c r="Q68" i="20" s="1"/>
  <c r="Q82" i="20"/>
  <c r="Q78" i="20" s="1"/>
  <c r="G17" i="3"/>
  <c r="H24" i="25" s="1"/>
  <c r="E19" i="20"/>
  <c r="H32" i="20"/>
  <c r="H28" i="20" s="1"/>
  <c r="H38" i="20"/>
  <c r="H36" i="20"/>
  <c r="D18" i="20"/>
  <c r="H39" i="20"/>
  <c r="Q51" i="21"/>
  <c r="Q47" i="21" s="1"/>
  <c r="P13" i="20"/>
  <c r="D19" i="20"/>
  <c r="H69" i="21"/>
  <c r="I39" i="25"/>
  <c r="I38" i="25"/>
  <c r="I37" i="25"/>
  <c r="I36" i="25"/>
  <c r="I35" i="25"/>
  <c r="I34" i="25"/>
  <c r="I33" i="25"/>
  <c r="I32" i="25"/>
  <c r="I31" i="25"/>
  <c r="I40" i="25"/>
  <c r="I29" i="25"/>
  <c r="I28" i="25"/>
  <c r="I27" i="25"/>
  <c r="I26" i="25"/>
  <c r="I25" i="25"/>
  <c r="I24" i="25"/>
  <c r="I11" i="25"/>
  <c r="F14" i="21"/>
  <c r="D15" i="21"/>
  <c r="E15" i="21"/>
  <c r="D16" i="21"/>
  <c r="E16" i="21"/>
  <c r="F16" i="21"/>
  <c r="D17" i="21"/>
  <c r="E17" i="21"/>
  <c r="F17" i="21"/>
  <c r="H16" i="25" l="1"/>
  <c r="Q20" i="20"/>
  <c r="Q16" i="20" s="1"/>
  <c r="Q18" i="20"/>
  <c r="Q14" i="20" s="1"/>
  <c r="Q20" i="21"/>
  <c r="Q16" i="21" s="1"/>
  <c r="Q19" i="20"/>
  <c r="Q15" i="20" s="1"/>
  <c r="I17" i="25"/>
  <c r="Q18" i="21"/>
  <c r="Q14" i="21" s="1"/>
  <c r="Q19" i="21"/>
  <c r="Q15" i="21" s="1"/>
  <c r="Q17" i="20"/>
  <c r="Q13" i="20" s="1"/>
  <c r="I16" i="25"/>
  <c r="H20" i="20"/>
  <c r="H16" i="20" s="1"/>
  <c r="H17" i="20"/>
  <c r="H13" i="20" s="1"/>
  <c r="Q21" i="21"/>
  <c r="Q17" i="21" s="1"/>
  <c r="H18" i="20"/>
  <c r="H14" i="20" s="1"/>
  <c r="H19" i="20"/>
  <c r="H15" i="20" s="1"/>
  <c r="F21" i="21" l="1"/>
  <c r="E21" i="21"/>
  <c r="E20" i="21"/>
  <c r="F19" i="21"/>
  <c r="E19" i="21"/>
  <c r="F18" i="21"/>
  <c r="H17" i="21" l="1"/>
  <c r="H15" i="21"/>
  <c r="H14" i="21"/>
  <c r="H16" i="21"/>
  <c r="D13" i="6"/>
  <c r="C13" i="6"/>
  <c r="C17" i="6" l="1"/>
  <c r="H40" i="25" s="1"/>
  <c r="G35" i="21"/>
  <c r="F35" i="21"/>
  <c r="E35" i="21"/>
  <c r="D35" i="21"/>
  <c r="F34" i="21"/>
  <c r="E34" i="21"/>
  <c r="D34" i="21"/>
  <c r="F33" i="21"/>
  <c r="E33" i="21"/>
  <c r="D33" i="21"/>
  <c r="F32" i="21"/>
  <c r="E32" i="21"/>
  <c r="D32" i="21"/>
  <c r="E31" i="21"/>
  <c r="D31" i="21"/>
  <c r="G17" i="21"/>
  <c r="G16" i="21"/>
  <c r="G15" i="21"/>
  <c r="E47" i="1"/>
  <c r="D39" i="1"/>
  <c r="F47" i="1"/>
  <c r="D47" i="1"/>
  <c r="F39" i="1"/>
  <c r="E39" i="1"/>
  <c r="G31" i="1"/>
  <c r="F31" i="1"/>
  <c r="E31" i="1"/>
  <c r="D31" i="1"/>
  <c r="G39" i="1"/>
  <c r="F46" i="1"/>
  <c r="E46" i="1"/>
  <c r="D46" i="1"/>
  <c r="F45" i="1"/>
  <c r="E45" i="1"/>
  <c r="D45" i="1"/>
  <c r="F44" i="1"/>
  <c r="E44" i="1"/>
  <c r="D44" i="1"/>
  <c r="F12" i="2"/>
  <c r="H12" i="25" l="1"/>
  <c r="H44" i="1"/>
  <c r="H41" i="1" s="1"/>
  <c r="H45" i="1"/>
  <c r="H42" i="1" s="1"/>
  <c r="H46" i="1"/>
  <c r="H43" i="1" s="1"/>
  <c r="H29" i="21"/>
  <c r="H28" i="21"/>
  <c r="H30" i="21"/>
  <c r="H37" i="21"/>
  <c r="H40" i="21"/>
  <c r="H39" i="21"/>
  <c r="I20" i="25"/>
  <c r="G14" i="21"/>
  <c r="G15" i="1"/>
  <c r="H27" i="21"/>
  <c r="H16" i="1" l="1"/>
  <c r="H14" i="1"/>
  <c r="G19" i="1"/>
  <c r="G16" i="1" s="1"/>
  <c r="D63" i="3" l="1"/>
  <c r="E63" i="3"/>
  <c r="F44" i="3"/>
  <c r="E44" i="3"/>
  <c r="G44" i="3"/>
  <c r="D44" i="3"/>
  <c r="H45" i="3" s="1"/>
  <c r="F43" i="3"/>
  <c r="E43" i="3"/>
  <c r="G43" i="3"/>
  <c r="E41" i="3"/>
  <c r="G41" i="3"/>
  <c r="F39" i="3"/>
  <c r="E39" i="3"/>
  <c r="G39" i="3"/>
  <c r="F37" i="3"/>
  <c r="E37" i="3"/>
  <c r="G37" i="3"/>
  <c r="F35" i="3"/>
  <c r="E35" i="3"/>
  <c r="G35" i="3"/>
  <c r="E31" i="3"/>
  <c r="F31" i="3"/>
  <c r="H31" i="3"/>
  <c r="G31" i="3"/>
  <c r="D31" i="3"/>
  <c r="F30" i="3"/>
  <c r="G30" i="3"/>
  <c r="F28" i="3"/>
  <c r="E28" i="3"/>
  <c r="G28" i="3"/>
  <c r="F26" i="3"/>
  <c r="E26" i="3"/>
  <c r="G26" i="3"/>
  <c r="G24" i="3"/>
  <c r="F24" i="3"/>
  <c r="E24" i="3"/>
  <c r="F22" i="3"/>
  <c r="E22" i="3"/>
  <c r="G22" i="3"/>
  <c r="F20" i="3"/>
  <c r="E20" i="3"/>
  <c r="G20" i="3"/>
  <c r="F16" i="3"/>
  <c r="H17" i="3"/>
  <c r="H25" i="25" s="1"/>
  <c r="G13" i="3"/>
  <c r="E13" i="3"/>
  <c r="F13" i="3"/>
  <c r="G15" i="3"/>
  <c r="E15" i="3"/>
  <c r="F15" i="3"/>
  <c r="F11" i="3"/>
  <c r="E11" i="3"/>
  <c r="E64" i="3" l="1"/>
  <c r="H32" i="3"/>
  <c r="H27" i="25" s="1"/>
  <c r="H29" i="25"/>
  <c r="E47" i="3"/>
  <c r="D47" i="3"/>
  <c r="G45" i="3"/>
  <c r="H28" i="25" s="1"/>
  <c r="G47" i="3"/>
  <c r="E45" i="3"/>
  <c r="G32" i="3"/>
  <c r="H26" i="25" s="1"/>
  <c r="F17" i="3"/>
  <c r="H47" i="3"/>
  <c r="F32" i="3"/>
  <c r="E32" i="3"/>
  <c r="F47" i="3"/>
  <c r="F45" i="3"/>
  <c r="E17" i="3"/>
  <c r="J15" i="2"/>
  <c r="K15" i="2"/>
  <c r="L15" i="2"/>
  <c r="I15" i="2"/>
  <c r="C15" i="2"/>
  <c r="D15" i="2"/>
  <c r="E15" i="2"/>
  <c r="B15" i="2"/>
  <c r="H48" i="3" l="1"/>
  <c r="F48" i="3"/>
  <c r="E48" i="3"/>
  <c r="G48" i="3"/>
  <c r="AQ43" i="8" l="1"/>
  <c r="AR43" i="8"/>
  <c r="AP43" i="8"/>
  <c r="AQ35" i="8"/>
  <c r="AR35" i="8"/>
  <c r="AP35" i="8"/>
  <c r="AQ33" i="8"/>
  <c r="AR33" i="8"/>
  <c r="AP33" i="8"/>
  <c r="AR41" i="8"/>
  <c r="AP41" i="8"/>
  <c r="AQ41" i="8"/>
  <c r="AR51" i="8"/>
  <c r="AP51" i="8"/>
  <c r="AQ51" i="8"/>
  <c r="AR47" i="8"/>
  <c r="AP47" i="8"/>
  <c r="AQ47" i="8"/>
  <c r="AR39" i="8"/>
  <c r="AP39" i="8"/>
  <c r="AQ39" i="8"/>
  <c r="AR49" i="8"/>
  <c r="AP49" i="8"/>
  <c r="AQ49" i="8"/>
  <c r="AQ45" i="8"/>
  <c r="AR45" i="8"/>
  <c r="AP45" i="8"/>
  <c r="AQ37" i="8"/>
  <c r="AR37" i="8"/>
  <c r="AP37" i="8"/>
  <c r="M14" i="2" l="1"/>
  <c r="M13" i="2"/>
  <c r="F14" i="2"/>
  <c r="AR53" i="8" l="1"/>
  <c r="AO53" i="8"/>
  <c r="M12" i="2"/>
  <c r="AQ53" i="8" l="1"/>
  <c r="AP53" i="8"/>
  <c r="F63" i="3"/>
  <c r="F64" i="3" s="1"/>
  <c r="P14" i="21" l="1"/>
  <c r="I21" i="25"/>
  <c r="P15" i="21"/>
  <c r="P16" i="21"/>
  <c r="P17" i="21"/>
</calcChain>
</file>

<file path=xl/sharedStrings.xml><?xml version="1.0" encoding="utf-8"?>
<sst xmlns="http://schemas.openxmlformats.org/spreadsheetml/2006/main" count="1783" uniqueCount="391">
  <si>
    <t>En inicio</t>
  </si>
  <si>
    <t>En progreso</t>
  </si>
  <si>
    <t>Satisfactorio</t>
  </si>
  <si>
    <t>Matemática</t>
  </si>
  <si>
    <t>A</t>
  </si>
  <si>
    <t>B</t>
  </si>
  <si>
    <t>Comprensión Lectora</t>
  </si>
  <si>
    <t>¿Cuáles fueron mis resultados para el año 2014?</t>
  </si>
  <si>
    <t>Compromiso de Gestión 1</t>
  </si>
  <si>
    <t>SICRECE</t>
  </si>
  <si>
    <t>★ Recuerda encontrar más información sobre tus resultados en</t>
  </si>
  <si>
    <t>C</t>
  </si>
  <si>
    <t>AD</t>
  </si>
  <si>
    <t>Área de Comunicación</t>
  </si>
  <si>
    <t>Área de Matemática</t>
  </si>
  <si>
    <t>¿Cómo se ven esos resultados gráficamente?</t>
  </si>
  <si>
    <t>Compromiso de Gestión 2</t>
  </si>
  <si>
    <t>Compromiso de Gestión 3</t>
  </si>
  <si>
    <t>Tipo</t>
  </si>
  <si>
    <t>Fecha</t>
  </si>
  <si>
    <t>Meta IE*</t>
  </si>
  <si>
    <t>Compromiso de Gestión 7</t>
  </si>
  <si>
    <t>Nro</t>
  </si>
  <si>
    <t>Compromiso de Gestión 8</t>
  </si>
  <si>
    <t>Semana 1</t>
  </si>
  <si>
    <t>Semana 2</t>
  </si>
  <si>
    <t>Semana 3</t>
  </si>
  <si>
    <t>Semana 4</t>
  </si>
  <si>
    <t>Semana 5</t>
  </si>
  <si>
    <t>Pronóstico**</t>
  </si>
  <si>
    <t>MES</t>
  </si>
  <si>
    <t>N° días</t>
  </si>
  <si>
    <t>EBR</t>
  </si>
  <si>
    <t>EBA</t>
  </si>
  <si>
    <t>EBE</t>
  </si>
  <si>
    <t>ETP</t>
  </si>
  <si>
    <t>Inicial</t>
  </si>
  <si>
    <t>Prim.</t>
  </si>
  <si>
    <t>Secun.</t>
  </si>
  <si>
    <t>MARZO</t>
  </si>
  <si>
    <t>950 horas de trabajo pedagógico efectivo durante el año electivo</t>
  </si>
  <si>
    <t>Como mínimo es de 900 horas  según corresponda</t>
  </si>
  <si>
    <t xml:space="preserve">Ciclo Básico: mínimo 1000 horas de estudio (Módulo). 
Ciclo Medio: mínimo 2000 horas de estudio (Módulo). </t>
  </si>
  <si>
    <t>ABRIL</t>
  </si>
  <si>
    <t>MAYO</t>
  </si>
  <si>
    <t>JUNIO</t>
  </si>
  <si>
    <t>JULIO</t>
  </si>
  <si>
    <t>AGOSTO</t>
  </si>
  <si>
    <t>SEPTIEMBRE</t>
  </si>
  <si>
    <t>OCTUBRE</t>
  </si>
  <si>
    <t>NOVIEMBRE</t>
  </si>
  <si>
    <t>DICIEMBRE</t>
  </si>
  <si>
    <t>L</t>
  </si>
  <si>
    <t>Ma</t>
  </si>
  <si>
    <t>Mi</t>
  </si>
  <si>
    <t>J</t>
  </si>
  <si>
    <t>V</t>
  </si>
  <si>
    <t>S</t>
  </si>
  <si>
    <t>D</t>
  </si>
  <si>
    <t>E</t>
  </si>
  <si>
    <t>Calendarización del año escolar</t>
  </si>
  <si>
    <t>INICIAL</t>
  </si>
  <si>
    <t>PRIMARIA</t>
  </si>
  <si>
    <t>SECUNDARIA</t>
  </si>
  <si>
    <r>
      <rPr>
        <b/>
        <i/>
        <sz val="10"/>
        <rFont val="Calibri"/>
        <family val="2"/>
        <scheme val="minor"/>
      </rPr>
      <t xml:space="preserve">** Pronóstico: </t>
    </r>
    <r>
      <rPr>
        <i/>
        <sz val="10"/>
        <rFont val="Calibri"/>
        <family val="2"/>
        <scheme val="minor"/>
      </rPr>
      <t>Es un porcentaje calculado en función de tus resultados anteriores. Esta columna no sumará 100%, pero sus valores te ayudarán a guiar tus Metas.</t>
    </r>
  </si>
  <si>
    <t>PRONOEI</t>
  </si>
  <si>
    <t>Ciclo I</t>
  </si>
  <si>
    <t>INICIAL ESCOLARIZADO</t>
  </si>
  <si>
    <t>Ciclo II</t>
  </si>
  <si>
    <t xml:space="preserve">Centros rurales de formación en alternancia (CRFA) de educación secundaria </t>
  </si>
  <si>
    <r>
      <t>·</t>
    </r>
    <r>
      <rPr>
        <sz val="7"/>
        <color indexed="8"/>
        <rFont val="Calibri"/>
        <family val="2"/>
        <scheme val="minor"/>
      </rPr>
      <t xml:space="preserve">   </t>
    </r>
    <r>
      <rPr>
        <sz val="11"/>
        <color indexed="8"/>
        <rFont val="Calibri"/>
        <family val="2"/>
        <scheme val="minor"/>
      </rPr>
      <t>Horas de trabajo por semana: 20</t>
    </r>
  </si>
  <si>
    <r>
      <t>·</t>
    </r>
    <r>
      <rPr>
        <sz val="7"/>
        <color indexed="8"/>
        <rFont val="Calibri"/>
        <family val="2"/>
        <scheme val="minor"/>
      </rPr>
      <t xml:space="preserve">   </t>
    </r>
    <r>
      <rPr>
        <sz val="11"/>
        <color indexed="8"/>
        <rFont val="Calibri"/>
        <family val="2"/>
        <scheme val="minor"/>
      </rPr>
      <t xml:space="preserve">Horas de trabajo al año: 640 </t>
    </r>
  </si>
  <si>
    <r>
      <t>·</t>
    </r>
    <r>
      <rPr>
        <sz val="7"/>
        <color indexed="8"/>
        <rFont val="Calibri"/>
        <family val="2"/>
        <scheme val="minor"/>
      </rPr>
      <t xml:space="preserve">   </t>
    </r>
    <r>
      <rPr>
        <sz val="11"/>
        <color indexed="8"/>
        <rFont val="Calibri"/>
        <family val="2"/>
        <scheme val="minor"/>
      </rPr>
      <t xml:space="preserve">Meses de trabajo al año :10 </t>
    </r>
  </si>
  <si>
    <r>
      <t>·</t>
    </r>
    <r>
      <rPr>
        <sz val="7"/>
        <color indexed="8"/>
        <rFont val="Calibri"/>
        <family val="2"/>
        <scheme val="minor"/>
      </rPr>
      <t xml:space="preserve">   </t>
    </r>
    <r>
      <rPr>
        <sz val="11"/>
        <color indexed="8"/>
        <rFont val="Calibri"/>
        <family val="2"/>
        <scheme val="minor"/>
      </rPr>
      <t>Horas por semana: 2 (mínimo)</t>
    </r>
  </si>
  <si>
    <r>
      <t>·</t>
    </r>
    <r>
      <rPr>
        <sz val="7"/>
        <color indexed="8"/>
        <rFont val="Calibri"/>
        <family val="2"/>
        <scheme val="minor"/>
      </rPr>
      <t xml:space="preserve">   </t>
    </r>
    <r>
      <rPr>
        <sz val="11"/>
        <color indexed="8"/>
        <rFont val="Calibri"/>
        <family val="2"/>
        <scheme val="minor"/>
      </rPr>
      <t xml:space="preserve">Horas pedagógicas por día: 5 </t>
    </r>
  </si>
  <si>
    <r>
      <t>·</t>
    </r>
    <r>
      <rPr>
        <sz val="7"/>
        <color indexed="8"/>
        <rFont val="Calibri"/>
        <family val="2"/>
        <scheme val="minor"/>
      </rPr>
      <t xml:space="preserve">   </t>
    </r>
    <r>
      <rPr>
        <sz val="11"/>
        <color indexed="8"/>
        <rFont val="Calibri"/>
        <family val="2"/>
        <scheme val="minor"/>
      </rPr>
      <t xml:space="preserve">Horas pedagógicas por semana: 25 </t>
    </r>
  </si>
  <si>
    <r>
      <t>·</t>
    </r>
    <r>
      <rPr>
        <sz val="7"/>
        <color indexed="8"/>
        <rFont val="Calibri"/>
        <family val="2"/>
        <scheme val="minor"/>
      </rPr>
      <t xml:space="preserve">   </t>
    </r>
    <r>
      <rPr>
        <sz val="11"/>
        <color indexed="8"/>
        <rFont val="Calibri"/>
        <family val="2"/>
        <scheme val="minor"/>
      </rPr>
      <t>Horas pedagógicas por día: 6</t>
    </r>
  </si>
  <si>
    <r>
      <t>·</t>
    </r>
    <r>
      <rPr>
        <sz val="7"/>
        <color indexed="8"/>
        <rFont val="Calibri"/>
        <family val="2"/>
        <scheme val="minor"/>
      </rPr>
      <t xml:space="preserve">   </t>
    </r>
    <r>
      <rPr>
        <sz val="11"/>
        <color indexed="8"/>
        <rFont val="Calibri"/>
        <family val="2"/>
        <scheme val="minor"/>
      </rPr>
      <t xml:space="preserve">Horas pedagógicas por semana: 30 </t>
    </r>
  </si>
  <si>
    <r>
      <t>·</t>
    </r>
    <r>
      <rPr>
        <sz val="7"/>
        <color indexed="8"/>
        <rFont val="Calibri"/>
        <family val="2"/>
        <scheme val="minor"/>
      </rPr>
      <t xml:space="preserve">   </t>
    </r>
    <r>
      <rPr>
        <sz val="11"/>
        <color indexed="8"/>
        <rFont val="Calibri"/>
        <family val="2"/>
        <scheme val="minor"/>
      </rPr>
      <t xml:space="preserve">Horas pedagógicas diarias: 7 </t>
    </r>
  </si>
  <si>
    <r>
      <t>·</t>
    </r>
    <r>
      <rPr>
        <sz val="7"/>
        <color indexed="8"/>
        <rFont val="Calibri"/>
        <family val="2"/>
        <scheme val="minor"/>
      </rPr>
      <t xml:space="preserve">   </t>
    </r>
    <r>
      <rPr>
        <sz val="11"/>
        <color indexed="8"/>
        <rFont val="Calibri"/>
        <family val="2"/>
        <scheme val="minor"/>
      </rPr>
      <t>Horas pedagógicas por semana: 35</t>
    </r>
  </si>
  <si>
    <t>Primaria</t>
  </si>
  <si>
    <t>Secundaria</t>
  </si>
  <si>
    <t>☑</t>
  </si>
  <si>
    <t>¿Cómo ocultar filas o columnas en excel?</t>
  </si>
  <si>
    <t>Estimado(a) director(a),</t>
  </si>
  <si>
    <t>Compromiso de Gestión 4, 5 y 6</t>
  </si>
  <si>
    <t>Tabla de contenido</t>
  </si>
  <si>
    <t>Ir a Tabla de contenido</t>
  </si>
  <si>
    <t>Nivel Inicial</t>
  </si>
  <si>
    <t>Nivel</t>
  </si>
  <si>
    <t>Semana 6</t>
  </si>
  <si>
    <t>Nro de estudiantes</t>
  </si>
  <si>
    <t>Nivel alcanzado en Matemática</t>
  </si>
  <si>
    <t>Porcentaje</t>
  </si>
  <si>
    <t>Nivel educativo</t>
  </si>
  <si>
    <t>Grado</t>
  </si>
  <si>
    <t>Datos</t>
  </si>
  <si>
    <t>3 años</t>
  </si>
  <si>
    <t>4 años</t>
  </si>
  <si>
    <t>5 años</t>
  </si>
  <si>
    <t>1er grado</t>
  </si>
  <si>
    <t>2do grado</t>
  </si>
  <si>
    <t>3er grado</t>
  </si>
  <si>
    <t>4to grado</t>
  </si>
  <si>
    <t>5to grado</t>
  </si>
  <si>
    <t>6to grado</t>
  </si>
  <si>
    <t>1er año</t>
  </si>
  <si>
    <t>2do año</t>
  </si>
  <si>
    <t>3er año</t>
  </si>
  <si>
    <t>4to año</t>
  </si>
  <si>
    <t>5to año</t>
  </si>
  <si>
    <t>Matrícula 2014</t>
  </si>
  <si>
    <t>Conclusión 2014</t>
  </si>
  <si>
    <t>Abandono 2014</t>
  </si>
  <si>
    <t>Traslado 2014</t>
  </si>
  <si>
    <t>TOTAL del nivel</t>
  </si>
  <si>
    <t>Permanencia al 2015</t>
  </si>
  <si>
    <t>Permanencia al 2016</t>
  </si>
  <si>
    <t>Matrícula 2015</t>
  </si>
  <si>
    <t>Conclusión 2015</t>
  </si>
  <si>
    <t>Formulación de metas del año 2015</t>
  </si>
  <si>
    <r>
      <t>·</t>
    </r>
    <r>
      <rPr>
        <sz val="7"/>
        <color indexed="8"/>
        <rFont val="Calibri"/>
        <family val="2"/>
        <scheme val="minor"/>
      </rPr>
      <t xml:space="preserve">   </t>
    </r>
    <r>
      <rPr>
        <sz val="11"/>
        <color indexed="8"/>
        <rFont val="Calibri"/>
        <family val="2"/>
        <scheme val="minor"/>
      </rPr>
      <t>Educación Física debe programarse, de preferencia, antes del 
recreo y en las horas finales.</t>
    </r>
  </si>
  <si>
    <t>Día efectivo de aprendizaje escolar*</t>
  </si>
  <si>
    <t>LEYENDA  "Tipos de día"</t>
  </si>
  <si>
    <t>% de estudiantes según calificación</t>
  </si>
  <si>
    <t>Meta**</t>
  </si>
  <si>
    <t>Nro estudiantes*</t>
  </si>
  <si>
    <t>Pronóstico***</t>
  </si>
  <si>
    <t>Nro de estudiantes según calificación****</t>
  </si>
  <si>
    <r>
      <t xml:space="preserve">* Nro de estudiantes: </t>
    </r>
    <r>
      <rPr>
        <i/>
        <sz val="10"/>
        <rFont val="Calibri"/>
        <family val="2"/>
        <scheme val="minor"/>
      </rPr>
      <t xml:space="preserve"> En los años 2012 al 2014 deberás colocar el número de estudiantes según tus actas finales, en el 2015 deberás colocar el número de estudiantes matriculados en ese año.</t>
    </r>
  </si>
  <si>
    <r>
      <t>**** Estudiantes según calificación:</t>
    </r>
    <r>
      <rPr>
        <i/>
        <sz val="10"/>
        <rFont val="Calibri"/>
        <family val="2"/>
        <scheme val="minor"/>
      </rPr>
      <t xml:space="preserve"> En los años 2012 al 2014 deberás poner el número de estudiantes con cada calificación según las actas finales. En el 2015, se mostrará lo que deberías alcanzar según tu meta propuesta.</t>
    </r>
  </si>
  <si>
    <r>
      <t xml:space="preserve">** Meta: </t>
    </r>
    <r>
      <rPr>
        <i/>
        <sz val="10"/>
        <rFont val="Calibri"/>
        <family val="2"/>
        <scheme val="minor"/>
      </rPr>
      <t xml:space="preserve"> Esta es la meta que te propones para el año 2015, deberás escribirla en los recuadros blancos del área de %. Ten en cuenta el pronóstico para proponerte metas realistas. </t>
    </r>
  </si>
  <si>
    <t>Registrados</t>
  </si>
  <si>
    <t>Entre estudiantes</t>
  </si>
  <si>
    <t>Entre estudiantes y adultos</t>
  </si>
  <si>
    <t>Entre adultos</t>
  </si>
  <si>
    <t>Involucrados</t>
  </si>
  <si>
    <t>Se tomó alguna acción</t>
  </si>
  <si>
    <t>Total del año</t>
  </si>
  <si>
    <t>Resultado 2014</t>
  </si>
  <si>
    <t>Meta 2015</t>
  </si>
  <si>
    <t>N°</t>
  </si>
  <si>
    <t>Progreso anual de todas y todos los estudiantes de la Institución Educativa.</t>
  </si>
  <si>
    <t>Cumplimiento de la calendarización planificada por la Institución Educativa.</t>
  </si>
  <si>
    <t>Acompañamiento y monitoreo de la práctica docente</t>
  </si>
  <si>
    <t>Se incrementa la cantidad de docentes que usan materiales y recursos educativos durante la sesión de aprendizaje.</t>
  </si>
  <si>
    <t>Se incrementa el número de conflictos sobre los cuales el equipo directivo toma acción, respecto de aquellos identificados y registrados, ocurridos en la institución educativa.</t>
  </si>
  <si>
    <t>INDICADOR</t>
  </si>
  <si>
    <t>EXPECTATIVA DE AVANCE</t>
  </si>
  <si>
    <t>La institución educativa demuestra un incremento en el porcentaje de estudiantes que logran el nivel satisfactorio en la ECE y ECELO, respecto al año anterior.</t>
  </si>
  <si>
    <t>Porcentaje de tiempo dedicado a actividades pedagógicas durante las sesiones de aprendizaje.</t>
  </si>
  <si>
    <t>Porcentaje de docentes que usan  materiales y recursos educativos durante la sesión de aprendizaje.</t>
  </si>
  <si>
    <t>Todos los niveles</t>
  </si>
  <si>
    <t>COMPROMISO</t>
  </si>
  <si>
    <t>Resultados 2014</t>
  </si>
  <si>
    <t>Matriz de actividades del PAT 2015</t>
  </si>
  <si>
    <t>Actividad</t>
  </si>
  <si>
    <t>Compromiso</t>
  </si>
  <si>
    <t>Equipo responsable</t>
  </si>
  <si>
    <t>Mes de inicio</t>
  </si>
  <si>
    <t>Mes de fin</t>
  </si>
  <si>
    <t>Fuente de verificación</t>
  </si>
  <si>
    <t>DIAGNÓSTICO</t>
  </si>
  <si>
    <t>CAUSAS</t>
  </si>
  <si>
    <t>FORTALEZAS</t>
  </si>
  <si>
    <t>DIFICULTADES</t>
  </si>
  <si>
    <t>Matriz de Objetivos y Metas</t>
  </si>
  <si>
    <t>OBJETIVOS</t>
  </si>
  <si>
    <t>METAS</t>
  </si>
  <si>
    <t>ACTIVIDADES PROPUESTAS</t>
  </si>
  <si>
    <t>RESPONSABLES</t>
  </si>
  <si>
    <t>Porcentaje de conflictos sobre los que el equipo directivo toma acción, en relación al número de conflictos identificados y registrados.</t>
  </si>
  <si>
    <t>Nivel de logro en Comunicación</t>
  </si>
  <si>
    <t>Nivel de logro</t>
  </si>
  <si>
    <t>% de estudiantes en cada nivel de logro</t>
  </si>
  <si>
    <r>
      <t xml:space="preserve">Para lograr tus metas en </t>
    </r>
    <r>
      <rPr>
        <b/>
        <i/>
        <u/>
        <sz val="12"/>
        <rFont val="Calibri"/>
        <family val="2"/>
        <scheme val="minor"/>
      </rPr>
      <t xml:space="preserve">Matemática </t>
    </r>
    <r>
      <rPr>
        <i/>
        <sz val="11"/>
        <rFont val="Calibri"/>
        <family val="2"/>
        <scheme val="minor"/>
      </rPr>
      <t>el número de estudiantes en cada nivel de logro debería ser…</t>
    </r>
  </si>
  <si>
    <r>
      <t xml:space="preserve">Para lograr tus metas en </t>
    </r>
    <r>
      <rPr>
        <b/>
        <i/>
        <u/>
        <sz val="12"/>
        <rFont val="Calibri"/>
        <family val="2"/>
        <scheme val="minor"/>
      </rPr>
      <t>Comunicación</t>
    </r>
    <r>
      <rPr>
        <i/>
        <sz val="11"/>
        <rFont val="Calibri"/>
        <family val="2"/>
        <scheme val="minor"/>
      </rPr>
      <t>, el número de estudiantes en cada nivel de logro debería ser…</t>
    </r>
  </si>
  <si>
    <r>
      <t>¿Cuántos estudiantes tienes en</t>
    </r>
    <r>
      <rPr>
        <b/>
        <sz val="12"/>
        <rFont val="Calibri"/>
        <family val="2"/>
        <scheme val="minor"/>
      </rPr>
      <t xml:space="preserve"> 2do grado de primaria</t>
    </r>
    <r>
      <rPr>
        <b/>
        <sz val="11"/>
        <rFont val="Calibri"/>
        <family val="2"/>
        <scheme val="minor"/>
      </rPr>
      <t xml:space="preserve"> (</t>
    </r>
    <r>
      <rPr>
        <b/>
        <u/>
        <sz val="11"/>
        <rFont val="Calibri"/>
        <family val="2"/>
        <scheme val="minor"/>
      </rPr>
      <t>ECE</t>
    </r>
    <r>
      <rPr>
        <b/>
        <sz val="11"/>
        <rFont val="Calibri"/>
        <family val="2"/>
        <scheme val="minor"/>
      </rPr>
      <t xml:space="preserve">) o en </t>
    </r>
    <r>
      <rPr>
        <b/>
        <sz val="12"/>
        <rFont val="Calibri"/>
        <family val="2"/>
        <scheme val="minor"/>
      </rPr>
      <t>4to grado de primaria</t>
    </r>
    <r>
      <rPr>
        <b/>
        <sz val="11"/>
        <rFont val="Calibri"/>
        <family val="2"/>
        <scheme val="minor"/>
      </rPr>
      <t xml:space="preserve"> (</t>
    </r>
    <r>
      <rPr>
        <b/>
        <u/>
        <sz val="11"/>
        <rFont val="Calibri"/>
        <family val="2"/>
        <scheme val="minor"/>
      </rPr>
      <t>ECELO</t>
    </r>
    <r>
      <rPr>
        <b/>
        <sz val="11"/>
        <rFont val="Calibri"/>
        <family val="2"/>
        <scheme val="minor"/>
      </rPr>
      <t xml:space="preserve">) este </t>
    </r>
    <r>
      <rPr>
        <b/>
        <u/>
        <sz val="12"/>
        <rFont val="Calibri"/>
        <family val="2"/>
        <scheme val="minor"/>
      </rPr>
      <t>2015</t>
    </r>
    <r>
      <rPr>
        <b/>
        <sz val="11"/>
        <rFont val="Calibri"/>
        <family val="2"/>
        <scheme val="minor"/>
      </rPr>
      <t>?</t>
    </r>
  </si>
  <si>
    <r>
      <rPr>
        <b/>
        <sz val="11"/>
        <rFont val="Arial Unicode MS"/>
        <family val="2"/>
      </rPr>
      <t xml:space="preserve">★ </t>
    </r>
    <r>
      <rPr>
        <i/>
        <sz val="11"/>
        <rFont val="Calibri"/>
        <family val="2"/>
        <scheme val="minor"/>
      </rPr>
      <t>En los gráficos siguientes puedes ver cómo han variado tus resultados desde el año 2012. Además, te indica dónde estarían tus resultados si llegas a cumplir tus metas planteadas.</t>
    </r>
  </si>
  <si>
    <t>18-20</t>
  </si>
  <si>
    <t>14-17</t>
  </si>
  <si>
    <t>0-10</t>
  </si>
  <si>
    <t>11-13</t>
  </si>
  <si>
    <t>Responsable directo*</t>
  </si>
  <si>
    <t>Porcentaje de estudiantes, de los demás grados, que alcanzan nivel satisfactorio en rendimiento.</t>
  </si>
  <si>
    <t>Descripción</t>
  </si>
  <si>
    <t>Porcentaje de estudiantes que logran un nivel satisfactorio en la Evaluación Censal de Estudiantes ECE y ECELO</t>
  </si>
  <si>
    <t>Porcentaje de horas lectivas cumplidas.</t>
  </si>
  <si>
    <t>La institución educativa cumple el 100% de horas lectivas planificadas en la calendarización.</t>
  </si>
  <si>
    <t>Los profesores incrementan el tiempo dedicado a actividades pedagógicas durante las sesiones de aprendizaje.</t>
  </si>
  <si>
    <t>Porcentaje de docentes que utilizan rutas de aprendizaje durante la programación y ejecución de sesiones de aprendizaje.</t>
  </si>
  <si>
    <t>Se incrementa la cantidad de profesores que utilizan rutas de aprendizaje durante la programación y ejecución de sesiones de aprendizaje.</t>
  </si>
  <si>
    <t>Metas asociadas a la práctica pedagógica</t>
  </si>
  <si>
    <t>Metas de conclusión y permanencia</t>
  </si>
  <si>
    <t>Nivel SECUNDARIO</t>
  </si>
  <si>
    <t>Nivel INICIAL</t>
  </si>
  <si>
    <t>Diagnóstico</t>
  </si>
  <si>
    <t>¿Cuántos docentes tienes en cada nivel educativo en este año 2015?</t>
  </si>
  <si>
    <t>Meta de rendimiento en ECE o ECELO</t>
  </si>
  <si>
    <t>Meta de rendimiento en el nivel Inicial</t>
  </si>
  <si>
    <t>Meta de permanencia y conclusión</t>
  </si>
  <si>
    <t>Meta asociada a la gestión de conflictos</t>
  </si>
  <si>
    <t>Matriz de diagnóstico de la IE</t>
  </si>
  <si>
    <t>Matriz de objetivos y metas de la IE</t>
  </si>
  <si>
    <t>Matriz de actividades del PAT</t>
  </si>
  <si>
    <t>Porcentaje de docentes que usan  materiales y recursos educativos durante la sesión de aprendizaje, en el nivel inicial.</t>
  </si>
  <si>
    <t>La institución educativa demuestra un incremento en el porcentaje de estudiantes que logran un nivel satisfactorio de aprendizajes en todos los grados, respecto al año anterior.</t>
  </si>
  <si>
    <t>Compromiso 5: Porcentaje de profesores que utilizan las rutas de aprendizaje durante la programación y ejecución de sesiones de aprendizaje.</t>
  </si>
  <si>
    <t>Compromiso 6: Porcentaje de profesores que usan materiales y recursos educativos durante la sesión de aprendizaje.</t>
  </si>
  <si>
    <t>Compromiso 4: Para cumplir la metas que has planteado para el año 2015, ¿Cuántos docentes deberán estar en el nivel "logrado" respecto al uso del tiempo?</t>
  </si>
  <si>
    <t>Compromiso 5: Para cumplir la metas que has planteado para el año 2015, ¿Cuántos docentes deberán estar en el nivel "logrado" respecto al uso del rutas de aprendizaje?</t>
  </si>
  <si>
    <t>Compromiso 6: Para cumplir la metas que has planteado para el año 2015, ¿Cuántos docentes deberán estar en el nivel "logrado" respecto al uso de materiales y recursos educativos?</t>
  </si>
  <si>
    <t>Retención anual e interanual de estudiantes en la Institución Educativa.</t>
  </si>
  <si>
    <t>Uso pedagógico del tiempo en las sesiones de aprendizaje.</t>
  </si>
  <si>
    <t>Uso de herramientas pedagógicas por los profesores durante las sesiones de aprendizaje.</t>
  </si>
  <si>
    <t>Uso de materiales y recursos educativos durante la sesión de aprendizaje.</t>
  </si>
  <si>
    <t>Gestión del clima escolar en la Institución Educativa.</t>
  </si>
  <si>
    <t>Implementación del Plan Anual de Trabajo (PAT)</t>
  </si>
  <si>
    <t>Porcentaje de actividades planificadas en el Plan Anual de Trabajo (PAT) que fueron implementadas.</t>
  </si>
  <si>
    <t>La Institución Educativa implementa las actividades planificadas en el Plan Anual de Trabajo.</t>
  </si>
  <si>
    <r>
      <t xml:space="preserve">*** Pronóstico: </t>
    </r>
    <r>
      <rPr>
        <i/>
        <sz val="10"/>
        <rFont val="Calibri"/>
        <family val="2"/>
        <scheme val="minor"/>
      </rPr>
      <t>Es el porcentaje o número de estudiantes con cada calificación según año. El porcentaje de pronóstico depende de los porcentajes alcanzados en los años anteriores y no suma 100% necesariamente.Del mismo modo, el número de estudiantes o suma el número de estudiantes matriculados en el año. Además pueden haber valores negativos sin que ello afecte la interpretación. En esos casos lo que dice el pronóstico es que tu tendencia es marcadamente hacia la baja.</t>
    </r>
  </si>
  <si>
    <t>Indicador desagregado</t>
  </si>
  <si>
    <t>Dato 2014</t>
  </si>
  <si>
    <t>Porcentajede permanencia (estudiantes que culminan el años escolar y se matriculan en el año siguiente) y conclusión .</t>
  </si>
  <si>
    <t>La institución educativa incrementa el porcentaje de permanencia y conclusión respecto al año anterior.
La institución educativa incrementa el porcentaje de retención respecto al año en curso.</t>
  </si>
  <si>
    <t>Además, recuerda que este dato estará del todo completo cuando hayas cerrado tus nóminas de matrícula del año 2015.</t>
  </si>
  <si>
    <t>IMPORTANTE</t>
  </si>
  <si>
    <t>Área de Ciencia y Ambiente</t>
  </si>
  <si>
    <t>Área de Personal Social</t>
  </si>
  <si>
    <t>Área de Ciencia, Tecnología y Ambiente</t>
  </si>
  <si>
    <t>Esta matriz está pensada para abarcar la posibilidad de una I.E. con los tres niveles educativos. Sin embargo, si tu I.E. tiene solo 1 ó 2 de los 3 niveles de EBR, en algunas de las hojas de este excel, podrás ocultar las filas o columnas que no vayas a utilizar. En el siguiente link podrás encontrar información detallada.</t>
  </si>
  <si>
    <t xml:space="preserve">
</t>
  </si>
  <si>
    <t>Horas pedagógicas por semana: 60 horas (54 horas obligatorias y 6 
horas de libre disponibilidad).</t>
  </si>
  <si>
    <r>
      <t>·</t>
    </r>
    <r>
      <rPr>
        <sz val="7"/>
        <color indexed="8"/>
        <rFont val="Calibri"/>
        <family val="2"/>
        <scheme val="minor"/>
      </rPr>
      <t xml:space="preserve">   </t>
    </r>
    <r>
      <rPr>
        <sz val="11"/>
        <color indexed="8"/>
        <rFont val="Calibri"/>
        <family val="2"/>
        <scheme val="minor"/>
      </rPr>
      <t>Horas pedagógicas al año: 900 (mínimo).</t>
    </r>
  </si>
  <si>
    <r>
      <t>·</t>
    </r>
    <r>
      <rPr>
        <sz val="7"/>
        <color indexed="8"/>
        <rFont val="Calibri"/>
        <family val="2"/>
        <scheme val="minor"/>
      </rPr>
      <t xml:space="preserve">   </t>
    </r>
    <r>
      <rPr>
        <sz val="11"/>
        <color indexed="8"/>
        <rFont val="Calibri"/>
        <family val="2"/>
        <scheme val="minor"/>
      </rPr>
      <t>Horas al año: 1200 (mínimo).</t>
    </r>
  </si>
  <si>
    <r>
      <t>·</t>
    </r>
    <r>
      <rPr>
        <sz val="7"/>
        <color indexed="8"/>
        <rFont val="Calibri"/>
        <family val="2"/>
        <scheme val="minor"/>
      </rPr>
      <t xml:space="preserve">   </t>
    </r>
    <r>
      <rPr>
        <sz val="11"/>
        <color indexed="8"/>
        <rFont val="Calibri"/>
        <family val="2"/>
        <scheme val="minor"/>
      </rPr>
      <t>Horas al año: 1100 horas (mínimo).</t>
    </r>
  </si>
  <si>
    <t>Matriz de Diagnóstico de la I.E.</t>
  </si>
  <si>
    <t>Compromiso de Gestión 8.</t>
  </si>
  <si>
    <t>Primer semestre - actividades que culminan antes del mes de julio o durante ese mes.</t>
  </si>
  <si>
    <t>Segundo semestre - actividades que culminan antes del mes de diciembre o durante ese mes.</t>
  </si>
  <si>
    <t>Porcentaje de docentes que utilizan rutas de aprendizaje durante la programación y ejecución de sesiones de aprendizaje, en el nivel inicial.</t>
  </si>
  <si>
    <t>Porcentaje de docentes que incrementan el tiempo en actividades pedagógicas durante las sesiones de aprendizaje, en el nivel inicial.</t>
  </si>
  <si>
    <t>Porcentaje de docentes que  incrementan el tiempo en actividades pedagógicas durante las sesiones de aprendizaje, en el nivel primaria.</t>
  </si>
  <si>
    <t>Porcentaje de docentes que incrementan el tiempo en actividades pedagógicas durante las sesiones de aprendizaje, en el nivel secundaria.</t>
  </si>
  <si>
    <t>Porcentaje de estudiantes,(5 años) que alcanzan el nivel satisfactorio (A) en rendimiento en Personal Social.</t>
  </si>
  <si>
    <t>Porcentaje de estudiantes que alcanzan el nivel satisfactorio (AD y A) en rendimiento en Matemática.</t>
  </si>
  <si>
    <t>Porcentaje de estudiantes  que alcanzan el nivel satisfactorio (AD y A) en rendimiento en Ciencia y Ambiente.</t>
  </si>
  <si>
    <t>Porcentaje de estudiantes que alcanzan el nivel satisfactorio (AD y A) en rendimiento en Personal Social.</t>
  </si>
  <si>
    <t>Porcentaje de estudiantes que alcanzan el nivel satisfactorio (18-20; 14-17) en rendimiento en Matemática.</t>
  </si>
  <si>
    <t>Porcentaje de estudiantes que alcanzan el nivel satisfactorio (18-20; 14-17) en rendimiento en Ciencia, Tecnología y Ambiente.</t>
  </si>
  <si>
    <t>Porcentaje de conclusión en el nivel Inicial.</t>
  </si>
  <si>
    <t>Porcentaje de permanencia en el nivel Inicial.</t>
  </si>
  <si>
    <t>Porcentaje de conclusión en el nivel Primaria.</t>
  </si>
  <si>
    <t>Porcentaje de permanencia  en el nivel Primaria.</t>
  </si>
  <si>
    <t>Porcentaje de conclusión en el nivel Secundaria.</t>
  </si>
  <si>
    <t>Porcentaje de permanencia en el nivel Secundaria.</t>
  </si>
  <si>
    <t>Porcentaje de docentes que utilizan rutas de aprendizaje durante la programación y ejecución de sesiones de aprendizaje, en el nivel primaria.</t>
  </si>
  <si>
    <t>Porcentaje de docentes que utilizan rutas de aprendizaje durante la programación y ejecución de sesiones de aprendizaje, en el nivel secundaria.</t>
  </si>
  <si>
    <t>Porcentaje de docentes que usan  materiales y recursos educativos durante la sesión de aprendizaje, en el nivel primaria.</t>
  </si>
  <si>
    <t>Porcentaje de docentes que usan  materiales y recursos educativos durante la sesión de aprendizaje, en el nivel secundaria.</t>
  </si>
  <si>
    <t>Porcentaje de conflictos sobre los que el Equipo Directivo o el Comité de Tutoría toman acción en relación al número de conflictos identificados y registrados.</t>
  </si>
  <si>
    <r>
      <rPr>
        <b/>
        <sz val="11"/>
        <rFont val="Arial Unicode MS"/>
        <family val="2"/>
      </rPr>
      <t xml:space="preserve">★ </t>
    </r>
    <r>
      <rPr>
        <i/>
        <sz val="11"/>
        <rFont val="Calibri"/>
        <family val="2"/>
        <scheme val="minor"/>
      </rPr>
      <t>Para completar las siguientes tablas tendrás que revisar tus resultados de la ECE o la ECELO (ECE en EBR y ECELO en EIB) de los años 2012 a 2014 y trasladarlos en los recuadros correspondientes (por ejemplo, si en el 2012 obtuviste 35,10% de estudiantes en el nivel satisfactorio, deberás escribir 35,1 en el recuadro asociado a ese dato). 
Con esos datos, podrás ver el progreso de tus resultados y, además, en la columna de "Pronóstico" aparecerá automáticamente el porcentaje que podrías obtener en el 2015, si continúas con la misma tendencia de los años anteriores. En relación con esos valores pronosticados, podrás formular tus metas 2015.
Luego, para ajustar esas metas puedes revisar cuántos estudiantes tendrían que, en realidad, alcanzar el nivel satisfactorio para cumplir con tus metas (para eso están los cuadros siguientes). Lo ideal es que la meta final, que te propongas, sea desafiante pero realista. Por eso debes tomar en cuenta el pronóstico y el número de estudiantes en nivel satisfactorio que implica lograr tus metas.</t>
    </r>
  </si>
  <si>
    <t>Nivel PRIMARIA</t>
  </si>
  <si>
    <t>Nivel SECUNDARIA</t>
  </si>
  <si>
    <t>Nivel Primaria</t>
  </si>
  <si>
    <t>Nivel Secundaria</t>
  </si>
  <si>
    <t>Indicador: Porcentaje de horas lectivas cumplidas.</t>
  </si>
  <si>
    <t>Indicador: Porcentaje de estudiantes que logran un nivel satisfactorio en la ECE.</t>
  </si>
  <si>
    <t>Compromiso de Gestión 1.</t>
  </si>
  <si>
    <t>Indicador: Porcentaje de estudiantes, de los demás grados, que alcanzan nivel satisfactorio en rendimiento.</t>
  </si>
  <si>
    <t>Metas de rendimiento en el Nivel Primaria - Ciencia y Ambiente, Personal Social</t>
  </si>
  <si>
    <t>TOTAL de la I.E.</t>
  </si>
  <si>
    <t>Indicador: Porcentaje de permanencia y conclusión.</t>
  </si>
  <si>
    <t>Compromisos de Gestión 4, 5 y 6</t>
  </si>
  <si>
    <t>Meta de gestión de conflictos.</t>
  </si>
  <si>
    <t>Indicador: Porcentaje de actividades planificadas en el PAT que fueron implementadas.</t>
  </si>
  <si>
    <t>Evaluación Censal de Estudiantes (ECE) o ECELO (Evaluación Censal de Estudiantes en Lenguas Originarias).</t>
  </si>
  <si>
    <t>"Matriz para la elaboración del PAT 2015."</t>
  </si>
  <si>
    <t>Metas de rendimiento en el Nivel Primaria - Comunicación y Matemática.</t>
  </si>
  <si>
    <t>Metas de rendimiento en el Nivel Inicial - Ciencia y Ambiente, Personal Social.</t>
  </si>
  <si>
    <t>Metas de rendimiento en el Nivel Inicial - Comunicación y Matemática.</t>
  </si>
  <si>
    <t>Metas de rendimiento en el Nivel Secundaria.</t>
  </si>
  <si>
    <r>
      <rPr>
        <b/>
        <sz val="11"/>
        <rFont val="Arial Unicode MS"/>
        <family val="2"/>
      </rPr>
      <t xml:space="preserve">★ </t>
    </r>
    <r>
      <rPr>
        <b/>
        <i/>
        <sz val="11"/>
        <rFont val="Calibri"/>
        <family val="2"/>
        <scheme val="minor"/>
      </rPr>
      <t xml:space="preserve">Recuerda: </t>
    </r>
    <r>
      <rPr>
        <i/>
        <sz val="11"/>
        <rFont val="Calibri"/>
        <family val="2"/>
        <scheme val="minor"/>
      </rPr>
      <t xml:space="preserve">Los recuadros grises se completarán de forma automática.
La siguiente tabla te servirá para realizar un diagnóstico de las notas de los años anteriores y luego formular tus metas del año 2015. 
Para aprovecharla deberás completar los datos solicitados: el número de estudiantes que obtuvo cada calificación al final de los años 2012 al 2014, según cada edad, grado o año de estudios. Una vez que completes esos datos, verás automáticamente los porcentajes que representan y además, tendrás el pronóstico en cada caso según los datos de los años anteriores.
Finalmente, en función de lo anterior, podrás formular tus metas para cada edad, grado o año.
Esta formulación de metas por edad, grado o año te premitirá que, automáticamente, se calculen los datos y la meta por nivel educativo. Este consolidado se observa en la tabla superior.
</t>
    </r>
  </si>
  <si>
    <t>En caso tu I.E. no sea uno de los casos anteriores; y en el caso de "Permanencia 5to año", deberás repetir el número que colocaste en "conclusión".</t>
  </si>
  <si>
    <r>
      <t xml:space="preserve">Diagnóstico y Meta 2015 </t>
    </r>
    <r>
      <rPr>
        <b/>
        <sz val="22"/>
        <color theme="1"/>
        <rFont val="Arial Unicode MS"/>
        <family val="2"/>
      </rPr>
      <t>➨</t>
    </r>
  </si>
  <si>
    <r>
      <t xml:space="preserve">Metas 2015 </t>
    </r>
    <r>
      <rPr>
        <b/>
        <sz val="20"/>
        <color theme="1"/>
        <rFont val="Arial Unicode MS"/>
        <family val="2"/>
      </rPr>
      <t>➨</t>
    </r>
  </si>
  <si>
    <r>
      <t xml:space="preserve">Resultados 2014 </t>
    </r>
    <r>
      <rPr>
        <b/>
        <sz val="20"/>
        <color theme="1"/>
        <rFont val="Arial Unicode MS"/>
        <family val="2"/>
      </rPr>
      <t>➨</t>
    </r>
  </si>
  <si>
    <t xml:space="preserve"> IMPORTANTE</t>
  </si>
  <si>
    <t>Meta de rendimiento en el nivel Inicial (2)</t>
  </si>
  <si>
    <t>Meta de rendimiento en el nivel Primaria</t>
  </si>
  <si>
    <t>Meta de rendimiento en el nivel Primaria (2)</t>
  </si>
  <si>
    <t>Meta de rendimiento en el nivel Secundaria</t>
  </si>
  <si>
    <t>Meta de rendimiento en el nivel Secundaria (2)</t>
  </si>
  <si>
    <t>DATOS 2014</t>
  </si>
  <si>
    <t>Diagnóstico 2014</t>
  </si>
  <si>
    <t>%</t>
  </si>
  <si>
    <t>DATOS 2015</t>
  </si>
  <si>
    <t>Formulación 2015</t>
  </si>
  <si>
    <t>Datos de la I.E.</t>
  </si>
  <si>
    <r>
      <t xml:space="preserve">Propuesta para la Calendarización del Año Escolar para alcanzar horas mínimas de acuerdo al </t>
    </r>
    <r>
      <rPr>
        <b/>
        <sz val="10"/>
        <color indexed="8"/>
        <rFont val="Arial Narrow"/>
        <family val="2"/>
      </rPr>
      <t>DS Nº 008-2006- ED.</t>
    </r>
    <r>
      <rPr>
        <sz val="10"/>
        <color indexed="8"/>
        <rFont val="Arial Narrow"/>
        <family val="2"/>
      </rPr>
      <t xml:space="preserve"> Aprueban los</t>
    </r>
    <r>
      <rPr>
        <b/>
        <sz val="10"/>
        <color indexed="8"/>
        <rFont val="Arial Narrow"/>
        <family val="2"/>
      </rPr>
      <t xml:space="preserve"> “Lineamientos para el Seguimiento y Control de la Labor Efectiva de Trabajo Docente en las Instituciones Educativas Públicas”</t>
    </r>
    <r>
      <rPr>
        <sz val="10"/>
        <color indexed="8"/>
        <rFont val="Arial Narrow"/>
        <family val="2"/>
      </rPr>
      <t xml:space="preserve">. </t>
    </r>
  </si>
  <si>
    <t>En tu I.E. ¿cuántas horas lectivas/pedagógicas tiene un "Día efectivo de aprendizaje escolar"?</t>
  </si>
  <si>
    <r>
      <t>·</t>
    </r>
    <r>
      <rPr>
        <sz val="7"/>
        <color indexed="8"/>
        <rFont val="Calibri"/>
        <family val="2"/>
        <scheme val="minor"/>
      </rPr>
      <t xml:space="preserve">   </t>
    </r>
    <r>
      <rPr>
        <sz val="11"/>
        <color indexed="8"/>
        <rFont val="Calibri"/>
        <family val="2"/>
        <scheme val="minor"/>
      </rPr>
      <t xml:space="preserve">Sesiones de aprendizaje de 2 ó más horas continuas. </t>
    </r>
  </si>
  <si>
    <t>·  (0 – 2 años 11 meses)</t>
  </si>
  <si>
    <r>
      <rPr>
        <b/>
        <sz val="11"/>
        <rFont val="Arial Unicode MS"/>
        <family val="2"/>
      </rPr>
      <t>★</t>
    </r>
    <r>
      <rPr>
        <sz val="11"/>
        <rFont val="Arial Unicode MS"/>
        <family val="2"/>
      </rPr>
      <t xml:space="preserve"> </t>
    </r>
    <r>
      <rPr>
        <i/>
        <sz val="11"/>
        <rFont val="Calibri"/>
        <family val="2"/>
        <scheme val="minor"/>
      </rPr>
      <t>Este dato permitirá el cálculo exacto de horas lectivas anuales en tu I.E., según nivel. Si tu I.E. no cuenta con alguno de los niveles, coloca "0".                                                                                                                                                                  En caso tu I.E. tenga Jornada Escolar Completa, deberás remitirte a la RSG N° 008-2015 MINEDU.</t>
    </r>
  </si>
  <si>
    <t>Reuniones pedagógicas **</t>
  </si>
  <si>
    <t>Indicador: Porcentaje de conflictos sobre los que el Equipo Directivo y el Comité de Tutoría toman acción en relación al número de conflictos identificados y registrados.</t>
  </si>
  <si>
    <r>
      <rPr>
        <b/>
        <sz val="11"/>
        <rFont val="Arial Unicode MS"/>
        <family val="2"/>
      </rPr>
      <t xml:space="preserve">★ </t>
    </r>
    <r>
      <rPr>
        <b/>
        <i/>
        <sz val="11"/>
        <rFont val="Calibri"/>
        <family val="2"/>
        <scheme val="minor"/>
      </rPr>
      <t xml:space="preserve">Indicaciones: 
</t>
    </r>
    <r>
      <rPr>
        <i/>
        <sz val="11"/>
        <rFont val="Calibri"/>
        <family val="2"/>
        <scheme val="minor"/>
      </rPr>
      <t>En el año 2015, deberás formular metas para este compromiso. Para ello, podrás colocar los porcentajes de conclusión y permanencia que esperas tener para fines del año 2015 e inicios del año 2016.
Luego que completes estas metas, según cada nivel educativo, tendrás automáticamente los porcentajes correspondientes a toda tu I.E., así como el número de estudiantes que tus metas representan.</t>
    </r>
  </si>
  <si>
    <t>Las tablas están ordenadas según el nivel que enseñan los docentes de tu I.E.  Además, una vez que coloques tus metas y el número de docentes en cada nivel, se proyectará la meta en número de docentes que deberán tener una práctica pedagógica según la precisión de cada indicador.                                                                                                                                                           Si tu I.E. no cuenta con algún nivel educativo, solo coloca "0" en el recuadro del número de docentes del nivel correspondiente.</t>
  </si>
  <si>
    <r>
      <t xml:space="preserve">Compromiso 4: Porcentaje de tiempo dedicado a actividades pedagógicas durante las sesiones de aprendizaje </t>
    </r>
    <r>
      <rPr>
        <i/>
        <sz val="11"/>
        <color theme="0"/>
        <rFont val="Calibri"/>
        <family val="2"/>
        <scheme val="minor"/>
      </rPr>
      <t>(docentes que incrementan tiempo dedicado a actividades pedagógicas).</t>
    </r>
  </si>
  <si>
    <t>Metas de rendimiento en el Nivel Secundaria - Ciencia, Tecnología y Ambiente; Historia, Geografía y Economía.</t>
  </si>
  <si>
    <t>Área de Historia, Geografía y Economía</t>
  </si>
  <si>
    <t>Porcentaje de estudiantes que alcanzan el nivel satisfactorio (AD y A) en rendimiento en Comunicación.</t>
  </si>
  <si>
    <t>Porcentaje de estudiantes que alcanzan el nivel satisfactorio (18-20; 14-17) en rendimiento en Comunicación.</t>
  </si>
  <si>
    <t>Porcentaje de estudiantes que alcanzan el nivel satisfactorio (18-20; 14-17) en rendimiento en Historia, Geografía y Economía.</t>
  </si>
  <si>
    <t>Porcentaje de estudiantes con nivel satisfactorio en Comprensión Lectora.</t>
  </si>
  <si>
    <t>Porcentaje de estudiantes con nivel satisfactorio en Matemática.</t>
  </si>
  <si>
    <t>Este aplicativo ha sido diseñado para ayudarte a formular, desde el diagnóstico, metas más objetivas de los Compromisos de Gestión Escolar del año 2015. Está pensado para que, una vez que hayas registrado los datos que se necesitan, puedas tener información clara sobre el avance en cada compromiso y, también, sobre aquello que puedas mejorar durante el año. Esperamos, con mucha expectativa, que se convierta en una herramienta útil para tu gestión escolar del presente año.</t>
  </si>
  <si>
    <t>Porcentaje de estudiantes que alcanzan el nivel satisfactorio (A) en rendimiento en Comunicación.</t>
  </si>
  <si>
    <t>Porcentaje de estudiantes que alcanzan el nivel satisfactorio (A) en rendimiento en Ciencia y Ambiente.</t>
  </si>
  <si>
    <t>Porcentaje de estudiantes que alcanzan el nivel satisfactorio (A) en rendimiento en Matemática.</t>
  </si>
  <si>
    <t>Vacaciones estudiantiles de medio año.</t>
  </si>
  <si>
    <t>Sábados o domingos.</t>
  </si>
  <si>
    <t>Feriados.</t>
  </si>
  <si>
    <t>El presente aplicativo es compatible con la versión de Office del año 2013. Si utilizas versiones anteriores, es posible que tengas dificultades con algunas configuraciones.</t>
  </si>
  <si>
    <t>Para facilitar su uso, las celdas que necesitas completar pueden editarse, mientras que las celdas grises no pueden modificarse. Esta decisión será útil para que los cálculos sean más exactos y el trabajo de completar la información no corra riesgo de ser en vano. Sin embargo, algunas celdas con links a páginas o secciones de este documento sí pueden modificarse, deberás tener cuidado de no eliminar su contenido.</t>
  </si>
  <si>
    <r>
      <rPr>
        <b/>
        <i/>
        <sz val="10"/>
        <rFont val="Calibri"/>
        <family val="2"/>
        <scheme val="minor"/>
      </rPr>
      <t xml:space="preserve">* Meta IE: </t>
    </r>
    <r>
      <rPr>
        <i/>
        <sz val="10"/>
        <rFont val="Calibri"/>
        <family val="2"/>
        <scheme val="minor"/>
      </rPr>
      <t>Son los porcentajes que tu I.E. se propone alcanzar el año 2015.</t>
    </r>
  </si>
  <si>
    <t>Ejecutadas 2014</t>
  </si>
  <si>
    <t>Nro. docentes</t>
  </si>
  <si>
    <r>
      <t xml:space="preserve">Diagnóstico 2014 </t>
    </r>
    <r>
      <rPr>
        <b/>
        <sz val="20"/>
        <color theme="1"/>
        <rFont val="Arial Unicode MS"/>
        <family val="2"/>
      </rPr>
      <t>➨</t>
    </r>
  </si>
  <si>
    <t>Meta 2015 ➨</t>
  </si>
  <si>
    <t>¿Qué hacer?</t>
  </si>
  <si>
    <t>La siguiente tabla te servirá para realizar un diagnóstico de las notas de los años anteriores y luego formular tus metas del año 2015; por lo que deberás completar los datos solicitados: el número de estudiantes que obtuvo cada calificación al final de los años 2012 al 2014, según cada edad. Una vez que completes esos datos, verás automáticamente los porcentajes que representan; y, además, tendrás el pronóstico, en cada caso, según los datos de los años anteriores.
Finalmente, tomando como referencia el pronóstico, podrás formular tus metas para cada año.
Esta formulación de metas por año premitirá que, automáticamente, se calculen los datos y la meta del nivel educativo. Este consolidado se observa en la tabla del CONSOLIDADO y aparece de forma automática.</t>
  </si>
  <si>
    <t xml:space="preserve">
</t>
  </si>
  <si>
    <t>Como habrás observado, esta tabla te servirá para realizar la misma operación anterior considerando otras Áreas Curriculares.</t>
  </si>
  <si>
    <r>
      <t xml:space="preserve">* Nro. de estudiantes: </t>
    </r>
    <r>
      <rPr>
        <i/>
        <sz val="10"/>
        <rFont val="Calibri"/>
        <family val="2"/>
        <scheme val="minor"/>
      </rPr>
      <t xml:space="preserve"> En los años 2012 al 2014 deberás colocar el número de estudiantes según tus actas finales, en el 2015 deberás colocar el número de estudiantes matriculados en ese año.</t>
    </r>
  </si>
  <si>
    <t>Nro. estudiantes*</t>
  </si>
  <si>
    <t>Nro. de estudiantes según calificación****</t>
  </si>
  <si>
    <r>
      <t xml:space="preserve">Deberás empezar a ingresar datos en las tablas del </t>
    </r>
    <r>
      <rPr>
        <b/>
        <sz val="11"/>
        <color theme="1"/>
        <rFont val="Calibri"/>
        <family val="2"/>
      </rPr>
      <t>histórico de notas y formulación de metas 2015</t>
    </r>
    <r>
      <rPr>
        <sz val="11"/>
        <color theme="1"/>
        <rFont val="Calibri"/>
        <family val="2"/>
      </rPr>
      <t>, según grado. Una vez que completes esos datos, verás automáticamente los porcentajes que representan y además, tendrás el pronóstico en cada caso según los datos de los años anteriores. Finalmente, en función de lo anterior, podrás formular tus metas para grado.
Esta formulación de metas por grado te premitirá que, automáticamente, se calculen los datos y la meta por nivel educativo. Este consolidado se observa en la tabla superior.</t>
    </r>
  </si>
  <si>
    <r>
      <t xml:space="preserve">Histórico de notas y formulación de metas 2015 según grado </t>
    </r>
    <r>
      <rPr>
        <b/>
        <sz val="18"/>
        <color theme="1" tint="0.249977111117893"/>
        <rFont val="Arial Unicode MS"/>
        <family val="2"/>
      </rPr>
      <t>➨</t>
    </r>
  </si>
  <si>
    <t>Al inicio de las tablas presentadas, encontrarás algunas aclaraciones generales sobre el modo de llenar los recuadros; de requerir más precisiones al respecto, acudir al manual del uso del aplicativo.</t>
  </si>
  <si>
    <t>En las tablas ubicada en la parte inferior, deberás completar los datos solicitados: el número de estudiantes que obtuvo cada calificación al final de los años 2012 al 2014, según cada año de estudios. Una vez que completes esos datos, verás automáticamente los porcentajes que representan y además, tendrás el pronóstico en cada caso según los datos de los años anteriores.
Finalmente, en función de lo anterior, podrás formular tus metas para cada año.
Esta formulación de metas por año de estudios premitirá que, automáticamente, se calculen los datos y la meta por nivel educativo. Este consolidado se observa en la tabla superior.</t>
  </si>
  <si>
    <t>En las tablas que aparecen en la parte inferior, ingresarás los datos como en el procedimiento anterior, considerando otras Áreas Curriculares. Y luego, aparecerán automáticamente los datos en la tabla superior del CONSOLIDADO del históricos de notas y formulación de metas 2015.</t>
  </si>
  <si>
    <r>
      <t xml:space="preserve">Calendarización del año escolar ➨ </t>
    </r>
    <r>
      <rPr>
        <b/>
        <sz val="11"/>
        <color theme="2" tint="-0.499984740745262"/>
        <rFont val="Calibri Light"/>
        <family val="2"/>
        <scheme val="major"/>
      </rPr>
      <t>★ Esta herramienta te ayudará a elaborar tu Calendarización de forma más rápida y lograr el cálculo exacto.</t>
    </r>
  </si>
  <si>
    <t>IMPORTANTE: Tener en cuenta el siguiente detalle para la calendarización del año escolar y programaciones de aula.</t>
  </si>
  <si>
    <t>La calendarización ya está pre-llenada en función de la fecha de inicio y fin de clases, y tomando en cuenta los feriados nacionales y las vacaciones estudiantiles de medio año. En caso que las actividades pre-llenadas varíen, en tu I.E., podrás cambiar el tipo de día (guíate por la Leyenda "Tipos de día" para seleccionar la letra que corresponda). Además, al costado de cada tipo de día ubicado en la Leyenda, se hace el recuento del número de días programados según cada tipo.</t>
  </si>
  <si>
    <t>Nro. estudiantes</t>
  </si>
  <si>
    <t>TODA LA I.E.</t>
  </si>
  <si>
    <t>Si tu I.E. tiene Primaria y Secundaria, en los datos de "Permanencia 6to grado" deberás colocar el número de estudiantes que concluyeron 6to grado en tu IE y se matricularon en 1er. año en el 2015.</t>
  </si>
  <si>
    <t>Si tu I.E. tiene Inicial y Primaria, en los datos de "Permanencia 5 años" deberás colocar el número de estudiantes concluyeron 5 años en tu I.E. y se matricularon en 1er. grado en el 2015.</t>
  </si>
  <si>
    <r>
      <t xml:space="preserve">* Los </t>
    </r>
    <r>
      <rPr>
        <b/>
        <i/>
        <sz val="11"/>
        <color theme="1"/>
        <rFont val="Calibri"/>
        <family val="2"/>
        <scheme val="minor"/>
      </rPr>
      <t>días efectivos de aprendizaje escolar</t>
    </r>
    <r>
      <rPr>
        <i/>
        <sz val="11"/>
        <color theme="1"/>
        <rFont val="Calibri"/>
        <family val="2"/>
        <scheme val="minor"/>
      </rPr>
      <t xml:space="preserve"> incluyen, también, las </t>
    </r>
    <r>
      <rPr>
        <i/>
        <u/>
        <sz val="11"/>
        <color theme="1"/>
        <rFont val="Calibri"/>
        <family val="2"/>
        <scheme val="minor"/>
      </rPr>
      <t>jornadas de reflexión</t>
    </r>
    <r>
      <rPr>
        <i/>
        <sz val="11"/>
        <color theme="1"/>
        <rFont val="Calibri"/>
        <family val="2"/>
        <scheme val="minor"/>
      </rPr>
      <t xml:space="preserve"> y el </t>
    </r>
    <r>
      <rPr>
        <i/>
        <u/>
        <sz val="11"/>
        <color theme="1"/>
        <rFont val="Calibri"/>
        <family val="2"/>
        <scheme val="minor"/>
      </rPr>
      <t>día del logro</t>
    </r>
    <r>
      <rPr>
        <i/>
        <sz val="11"/>
        <color theme="1"/>
        <rFont val="Calibri"/>
        <family val="2"/>
        <scheme val="minor"/>
      </rPr>
      <t>. Para estos casos sigue las recomendaciones del "Manual del Líder Pedagógico". **</t>
    </r>
    <r>
      <rPr>
        <b/>
        <i/>
        <sz val="11"/>
        <color theme="1"/>
        <rFont val="Calibri"/>
        <family val="2"/>
        <scheme val="minor"/>
      </rPr>
      <t>Reuniones Pedagógicas</t>
    </r>
    <r>
      <rPr>
        <i/>
        <sz val="11"/>
        <color theme="1"/>
        <rFont val="Calibri"/>
        <family val="2"/>
        <scheme val="minor"/>
      </rPr>
      <t xml:space="preserve"> suponen la </t>
    </r>
    <r>
      <rPr>
        <i/>
        <u/>
        <sz val="11"/>
        <color theme="1"/>
        <rFont val="Calibri"/>
        <family val="2"/>
        <scheme val="minor"/>
      </rPr>
      <t>semana de planificación</t>
    </r>
    <r>
      <rPr>
        <i/>
        <sz val="11"/>
        <color theme="1"/>
        <rFont val="Calibri"/>
        <family val="2"/>
        <scheme val="minor"/>
      </rPr>
      <t xml:space="preserve">, en marzo; y, la </t>
    </r>
    <r>
      <rPr>
        <i/>
        <u/>
        <sz val="11"/>
        <color theme="1"/>
        <rFont val="Calibri"/>
        <family val="2"/>
        <scheme val="minor"/>
      </rPr>
      <t>semana balance y rendición de cuentas</t>
    </r>
    <r>
      <rPr>
        <i/>
        <sz val="11"/>
        <color theme="1"/>
        <rFont val="Calibri"/>
        <family val="2"/>
        <scheme val="minor"/>
      </rPr>
      <t>, en relación a los compromisos e indicadores de gestión, en diciembre.</t>
    </r>
  </si>
  <si>
    <t>Nro. de días</t>
  </si>
  <si>
    <r>
      <t xml:space="preserve">Indicador Compromiso 4: </t>
    </r>
    <r>
      <rPr>
        <sz val="13.5"/>
        <color theme="2" tint="-0.499984740745262"/>
        <rFont val="Cooper Black"/>
        <family val="1"/>
      </rPr>
      <t>Porcentaje de tiempo dedicado a actividades pedagógicas durante las sesiones de aprendizaje.</t>
    </r>
  </si>
  <si>
    <r>
      <t xml:space="preserve">Indicador Compromiso 5: </t>
    </r>
    <r>
      <rPr>
        <sz val="13.5"/>
        <color theme="2" tint="-0.499984740745262"/>
        <rFont val="Cooper Black"/>
        <family val="1"/>
      </rPr>
      <t>Porcentaje de profesores que utilizan las rutas de aprendizaje durante la programación y ejecución de sesiones de aprendizaje.</t>
    </r>
  </si>
  <si>
    <r>
      <t xml:space="preserve">Indicador Compromiso 6: </t>
    </r>
    <r>
      <rPr>
        <sz val="13.5"/>
        <color theme="2" tint="-0.499984740745262"/>
        <rFont val="Cooper Black"/>
        <family val="1"/>
      </rPr>
      <t>Porcentaje de profesores que usan materiales y recursos educativos durante la sesión de aprendizaje.</t>
    </r>
  </si>
  <si>
    <r>
      <rPr>
        <b/>
        <sz val="12"/>
        <rFont val="Arial Unicode MS"/>
        <family val="2"/>
      </rPr>
      <t xml:space="preserve">★ </t>
    </r>
    <r>
      <rPr>
        <i/>
        <sz val="12"/>
        <rFont val="Calibri"/>
        <family val="2"/>
        <scheme val="minor"/>
      </rPr>
      <t xml:space="preserve">En esta pestaña podrás proponer las metas para los indicadores de los compromisos 4, 5 y 6.
★ Para completar los datos del </t>
    </r>
    <r>
      <rPr>
        <b/>
        <i/>
        <sz val="12"/>
        <rFont val="Calibri"/>
        <family val="2"/>
        <scheme val="minor"/>
      </rPr>
      <t>diagnóstico</t>
    </r>
    <r>
      <rPr>
        <i/>
        <sz val="12"/>
        <rFont val="Calibri"/>
        <family val="2"/>
        <scheme val="minor"/>
      </rPr>
      <t xml:space="preserve">, deberás recurrir a la información de las fichas de monitoreo sobre las visitas realizadas a los docentes de aula, del año anterior.                                                                                                                                                                                                                                                                                                                    ★ Si no cuentas con esta información, te sugerimos que realices un primer diagnóstico de la situación de los docentes de tu I.E. Para ello, puedes recurrir al documento "Matriz para el monitoreo de los Compromisos de Gestión" (2da. parte del aplicativo) y completar los datos de la primera autoevaluación. Los resultados de ese ejercicio te dará como resultado el porcentaje de docentes que cumplen con cada indicador de estos compromisos y, con ese dato real, podrás formularte </t>
    </r>
    <r>
      <rPr>
        <b/>
        <i/>
        <sz val="12"/>
        <rFont val="Calibri"/>
        <family val="2"/>
        <scheme val="minor"/>
      </rPr>
      <t>metas</t>
    </r>
    <r>
      <rPr>
        <i/>
        <sz val="12"/>
        <rFont val="Calibri"/>
        <family val="2"/>
        <scheme val="minor"/>
      </rPr>
      <t xml:space="preserve">. Para ello deberás trasladar los datos obtenidos, en la segunda parte del aplicativo, al recuadro de </t>
    </r>
    <r>
      <rPr>
        <b/>
        <i/>
        <sz val="12"/>
        <rFont val="Calibri"/>
        <family val="2"/>
        <scheme val="minor"/>
      </rPr>
      <t xml:space="preserve">diagnóstico </t>
    </r>
    <r>
      <rPr>
        <i/>
        <sz val="12"/>
        <rFont val="Calibri"/>
        <family val="2"/>
        <scheme val="minor"/>
      </rPr>
      <t>de esta pestaña.</t>
    </r>
  </si>
  <si>
    <t>Número de visitas previstas</t>
  </si>
  <si>
    <r>
      <rPr>
        <b/>
        <sz val="18"/>
        <color rgb="FFC00000"/>
        <rFont val="Calibri Light"/>
        <family val="2"/>
        <scheme val="major"/>
      </rPr>
      <t>CONSOLIDADO</t>
    </r>
    <r>
      <rPr>
        <b/>
        <sz val="18"/>
        <color theme="1" tint="0.249977111117893"/>
        <rFont val="Calibri Light"/>
        <family val="2"/>
        <scheme val="major"/>
      </rPr>
      <t xml:space="preserve"> del Histórico de notas y formulación de metas 2015 </t>
    </r>
    <r>
      <rPr>
        <b/>
        <sz val="14"/>
        <color theme="1" tint="0.249977111117893"/>
        <rFont val="Calibri Light"/>
        <family val="2"/>
        <scheme val="major"/>
      </rPr>
      <t>(Comunicación y Matemática)</t>
    </r>
    <r>
      <rPr>
        <b/>
        <sz val="18"/>
        <color theme="1" tint="0.249977111117893"/>
        <rFont val="Calibri Light"/>
        <family val="2"/>
        <scheme val="major"/>
      </rPr>
      <t xml:space="preserve"> del Nivel Primaria. </t>
    </r>
    <r>
      <rPr>
        <b/>
        <sz val="18"/>
        <color theme="1" tint="0.249977111117893"/>
        <rFont val="Arial Unicode MS"/>
        <family val="2"/>
      </rPr>
      <t>➨</t>
    </r>
  </si>
  <si>
    <r>
      <rPr>
        <b/>
        <sz val="18"/>
        <color rgb="FFC00000"/>
        <rFont val="Calibri Light"/>
        <family val="2"/>
        <scheme val="major"/>
      </rPr>
      <t>CONSOLIDADO</t>
    </r>
    <r>
      <rPr>
        <b/>
        <sz val="18"/>
        <color theme="1" tint="0.249977111117893"/>
        <rFont val="Calibri Light"/>
        <family val="2"/>
        <scheme val="major"/>
      </rPr>
      <t xml:space="preserve"> del Histórico de notas y formulación de metas 2015 </t>
    </r>
    <r>
      <rPr>
        <b/>
        <sz val="14"/>
        <color theme="1" tint="0.249977111117893"/>
        <rFont val="Calibri Light"/>
        <family val="2"/>
        <scheme val="major"/>
      </rPr>
      <t xml:space="preserve">(Ciencia y Ambiente, Personal Social) </t>
    </r>
    <r>
      <rPr>
        <b/>
        <sz val="18"/>
        <color theme="1" tint="0.249977111117893"/>
        <rFont val="Calibri Light"/>
        <family val="2"/>
        <scheme val="major"/>
      </rPr>
      <t xml:space="preserve">del Nivel Primaria. </t>
    </r>
    <r>
      <rPr>
        <b/>
        <sz val="18"/>
        <color theme="1" tint="0.249977111117893"/>
        <rFont val="Arial Unicode MS"/>
        <family val="2"/>
      </rPr>
      <t>➨</t>
    </r>
  </si>
  <si>
    <r>
      <t xml:space="preserve">Histórico de notas y formulación de metas 2015 según año. </t>
    </r>
    <r>
      <rPr>
        <b/>
        <sz val="18"/>
        <color theme="1"/>
        <rFont val="Arial Unicode MS"/>
        <family val="2"/>
      </rPr>
      <t>➨</t>
    </r>
  </si>
  <si>
    <t>1er.
año</t>
  </si>
  <si>
    <t>2do.
año</t>
  </si>
  <si>
    <t>2do. 
año</t>
  </si>
  <si>
    <t>3er.
año</t>
  </si>
  <si>
    <t>4to.
año</t>
  </si>
  <si>
    <t>4to. 
año</t>
  </si>
  <si>
    <t>5to.
año</t>
  </si>
  <si>
    <r>
      <t xml:space="preserve">Histórico de notas y formulación de metas 2015 según edad. </t>
    </r>
    <r>
      <rPr>
        <b/>
        <sz val="18"/>
        <color theme="1" tint="0.249977111117893"/>
        <rFont val="Arial Unicode MS"/>
        <family val="2"/>
      </rPr>
      <t>➨</t>
    </r>
  </si>
  <si>
    <r>
      <t xml:space="preserve">Histórico de notas y formulación de metas 2015 según grado. </t>
    </r>
    <r>
      <rPr>
        <b/>
        <sz val="18"/>
        <color theme="1" tint="0.249977111117893"/>
        <rFont val="Arial Unicode MS"/>
        <family val="2"/>
      </rPr>
      <t>➨</t>
    </r>
  </si>
  <si>
    <t>Porcentaje de conflictos sobre los que el Equipo Directivo y el Comité de Tutoría toman acción, en relación al número de conflictos identificados y registrados.</t>
  </si>
  <si>
    <t>Al elaborar esta matriz, toma en cuenta los datos que has recopilado en las pestañas anteriores.</t>
  </si>
  <si>
    <t>Al elaborar esta matriz, toma en cuenta los datos que has recopilado en las pestañas anteriores. Como verás, las metas que formulaste previamente, ya están consideradas aquí; así como los datos del año 2014 o del diagnóstico del inicio de año. En algunos casos, deberás completar los datos de forma manual (en los recuadros blancos).</t>
  </si>
  <si>
    <t>Metas asociadas a la práctica pedagógica.</t>
  </si>
  <si>
    <t xml:space="preserve">PARA DIRECTORES/EQUIPO DIRECTIVO: </t>
  </si>
  <si>
    <t>REGISTRO DE VISITAS A AULA POR EL DIRECTOR/EQUIPO DIRECTIVO: Para conocer la práctica anterior y regular la del presente año.</t>
  </si>
  <si>
    <t>* Responsable directo: Es la persona que responde, en última instancia, por el cumplimiento o el incumplimiento de la actividad.</t>
  </si>
  <si>
    <r>
      <rPr>
        <sz val="11"/>
        <rFont val="Calibri"/>
        <family val="2"/>
      </rPr>
      <t xml:space="preserve">Completa los datos teniendo en cuenta las </t>
    </r>
    <r>
      <rPr>
        <b/>
        <sz val="11"/>
        <rFont val="Calibri"/>
        <family val="2"/>
      </rPr>
      <t>"definiciones clave"</t>
    </r>
    <r>
      <rPr>
        <sz val="11"/>
        <rFont val="Calibri"/>
        <family val="2"/>
      </rPr>
      <t xml:space="preserve">. Si no tienes estudiantes en algún grado o nivel, entonces coloca "0" en los recuadros correspondientes.
Al colocar los datos referidos al número de estudiantes, se mostrarán automáticamente los porcentajes de conclusión, permanencia, abandono y traslado del año 2014. </t>
    </r>
    <r>
      <rPr>
        <b/>
        <sz val="11"/>
        <rFont val="Calibri"/>
        <family val="2"/>
      </rPr>
      <t xml:space="preserve">  </t>
    </r>
    <r>
      <rPr>
        <b/>
        <sz val="11"/>
        <rFont val="Arial Unicode MS"/>
        <family val="2"/>
      </rPr>
      <t xml:space="preserve">                                                                                                                                                                                                                 ★ </t>
    </r>
    <r>
      <rPr>
        <b/>
        <i/>
        <sz val="11"/>
        <rFont val="Calibri"/>
        <family val="2"/>
        <scheme val="minor"/>
      </rPr>
      <t xml:space="preserve">Definiciones clave: </t>
    </r>
    <r>
      <rPr>
        <i/>
        <sz val="11"/>
        <rFont val="Calibri"/>
        <family val="2"/>
        <scheme val="minor"/>
      </rPr>
      <t xml:space="preserve">
</t>
    </r>
    <r>
      <rPr>
        <i/>
        <u/>
        <sz val="11"/>
        <rFont val="Calibri"/>
        <family val="2"/>
        <scheme val="minor"/>
      </rPr>
      <t>Matrícula</t>
    </r>
    <r>
      <rPr>
        <i/>
        <sz val="11"/>
        <rFont val="Calibri"/>
        <family val="2"/>
        <scheme val="minor"/>
      </rPr>
      <t xml:space="preserve">: Es el número de matriculados/as en tu I.E. por nivel educativo. Puedes ir cambiando el número final cuando cierres tu nómina de matrícula.
</t>
    </r>
    <r>
      <rPr>
        <i/>
        <u/>
        <sz val="11"/>
        <rFont val="Calibri"/>
        <family val="2"/>
        <scheme val="minor"/>
      </rPr>
      <t>Conclusión</t>
    </r>
    <r>
      <rPr>
        <i/>
        <sz val="11"/>
        <rFont val="Calibri"/>
        <family val="2"/>
        <scheme val="minor"/>
      </rPr>
      <t xml:space="preserve">: Se refiere a los/as estudiantes que se matricularon y culminaron el año escolar en tu misma I.E. El porcentaje de conclusión se calcula teniendo como total al número de matriculados en el año.
</t>
    </r>
    <r>
      <rPr>
        <i/>
        <u/>
        <sz val="11"/>
        <rFont val="Calibri"/>
        <family val="2"/>
        <scheme val="minor"/>
      </rPr>
      <t>Permanencia</t>
    </r>
    <r>
      <rPr>
        <i/>
        <sz val="11"/>
        <rFont val="Calibri"/>
        <family val="2"/>
        <scheme val="minor"/>
      </rPr>
      <t xml:space="preserve">: Se refiere a los/as estudiantes que, habiendo culminado el año escolar en tu I.E., se vuelven a matricular al año siguiente. 
</t>
    </r>
    <r>
      <rPr>
        <i/>
        <u/>
        <sz val="11"/>
        <rFont val="Calibri"/>
        <family val="2"/>
        <scheme val="minor"/>
      </rPr>
      <t>Abandono</t>
    </r>
    <r>
      <rPr>
        <i/>
        <sz val="11"/>
        <rFont val="Calibri"/>
        <family val="2"/>
        <scheme val="minor"/>
      </rPr>
      <t xml:space="preserve">: Se refiere a aquellos/as estudiantes que se matricularon en tu I.E. pero abandonaron sus estudios y no continuaron en ninguna otra. El porcentaje de abandono se calcula teniendo como total al número de matriculados/as en el año.
</t>
    </r>
    <r>
      <rPr>
        <i/>
        <u/>
        <sz val="11"/>
        <rFont val="Calibri"/>
        <family val="2"/>
        <scheme val="minor"/>
      </rPr>
      <t>Traslado</t>
    </r>
    <r>
      <rPr>
        <i/>
        <sz val="11"/>
        <rFont val="Calibri"/>
        <family val="2"/>
        <scheme val="minor"/>
      </rPr>
      <t xml:space="preserve">: Se refiere a los/as estudiantes que se matricularon en tu I.E., pero fueron trasladados a otras II.EE. El porcentaje de traslado se calcula teniendo como total al número de matriculados en el año.
</t>
    </r>
    <r>
      <rPr>
        <b/>
        <i/>
        <sz val="11.5"/>
        <rFont val="Calibri"/>
        <family val="2"/>
        <scheme val="minor"/>
      </rPr>
      <t/>
    </r>
  </si>
  <si>
    <r>
      <rPr>
        <b/>
        <sz val="18"/>
        <color rgb="FFC00000"/>
        <rFont val="Calibri Light"/>
        <family val="2"/>
        <scheme val="major"/>
      </rPr>
      <t>CONSOLIDADO</t>
    </r>
    <r>
      <rPr>
        <b/>
        <sz val="18"/>
        <color theme="1"/>
        <rFont val="Calibri Light"/>
        <family val="2"/>
        <scheme val="major"/>
      </rPr>
      <t xml:space="preserve"> del histórico de notas y formulación de metas 2015</t>
    </r>
    <r>
      <rPr>
        <b/>
        <sz val="14"/>
        <color theme="1"/>
        <rFont val="Calibri Light"/>
        <family val="2"/>
        <scheme val="major"/>
      </rPr>
      <t xml:space="preserve"> (C.T.A.; H.G.E.)</t>
    </r>
    <r>
      <rPr>
        <b/>
        <sz val="18"/>
        <color theme="1"/>
        <rFont val="Calibri Light"/>
        <family val="2"/>
        <scheme val="major"/>
      </rPr>
      <t xml:space="preserve"> del Nivel Secundaria.  </t>
    </r>
    <r>
      <rPr>
        <b/>
        <sz val="18"/>
        <color theme="1"/>
        <rFont val="Arial Unicode MS"/>
        <family val="2"/>
      </rPr>
      <t>➨</t>
    </r>
  </si>
  <si>
    <r>
      <rPr>
        <b/>
        <sz val="18"/>
        <color rgb="FFC00000"/>
        <rFont val="Calibri Light"/>
        <family val="2"/>
        <scheme val="major"/>
      </rPr>
      <t>CONSOLIDADO</t>
    </r>
    <r>
      <rPr>
        <b/>
        <sz val="18"/>
        <color theme="1"/>
        <rFont val="Calibri Light"/>
        <family val="2"/>
        <scheme val="major"/>
      </rPr>
      <t xml:space="preserve"> del histórico de notas y formulación de metas 2015</t>
    </r>
    <r>
      <rPr>
        <b/>
        <sz val="14"/>
        <color theme="1"/>
        <rFont val="Calibri Light"/>
        <family val="2"/>
        <scheme val="major"/>
      </rPr>
      <t xml:space="preserve"> (Comunicación, Matemática) </t>
    </r>
    <r>
      <rPr>
        <b/>
        <sz val="18"/>
        <color theme="1"/>
        <rFont val="Calibri Light"/>
        <family val="2"/>
        <scheme val="major"/>
      </rPr>
      <t xml:space="preserve">del Nivel Secundaria. </t>
    </r>
    <r>
      <rPr>
        <b/>
        <sz val="18"/>
        <color theme="1"/>
        <rFont val="Arial Unicode MS"/>
        <family val="2"/>
      </rPr>
      <t>➨</t>
    </r>
  </si>
  <si>
    <r>
      <rPr>
        <b/>
        <sz val="18"/>
        <color rgb="FFC00000"/>
        <rFont val="Calibri Light"/>
        <family val="2"/>
        <scheme val="major"/>
      </rPr>
      <t>CONSOLIDADO</t>
    </r>
    <r>
      <rPr>
        <b/>
        <sz val="18"/>
        <color theme="1" tint="0.249977111117893"/>
        <rFont val="Calibri Light"/>
        <family val="2"/>
        <scheme val="major"/>
      </rPr>
      <t xml:space="preserve"> del histórico de notas y formulación de metas 2015 </t>
    </r>
    <r>
      <rPr>
        <b/>
        <sz val="14"/>
        <color theme="1" tint="0.249977111117893"/>
        <rFont val="Calibri Light"/>
        <family val="2"/>
        <scheme val="major"/>
      </rPr>
      <t xml:space="preserve">(Áreas de Comunciación y Matemática) </t>
    </r>
    <r>
      <rPr>
        <b/>
        <sz val="18"/>
        <color theme="1" tint="0.249977111117893"/>
        <rFont val="Calibri Light"/>
        <family val="2"/>
        <scheme val="major"/>
      </rPr>
      <t xml:space="preserve">del Nivel Inicial. </t>
    </r>
    <r>
      <rPr>
        <b/>
        <sz val="18"/>
        <color theme="1" tint="0.249977111117893"/>
        <rFont val="Arial Unicode MS"/>
        <family val="2"/>
      </rPr>
      <t>➨</t>
    </r>
  </si>
  <si>
    <r>
      <t xml:space="preserve">En esta parte, realiza el registro de las actividades que tu I.E. ha propuesto en atención a los Compromisos de Gestión, articulándolas a las actividades previstas para cada </t>
    </r>
    <r>
      <rPr>
        <b/>
        <i/>
        <sz val="11"/>
        <rFont val="Calibri"/>
        <family val="2"/>
        <scheme val="minor"/>
      </rPr>
      <t>momento del año escolar</t>
    </r>
    <r>
      <rPr>
        <i/>
        <sz val="11"/>
        <rFont val="Calibri"/>
        <family val="2"/>
        <scheme val="minor"/>
      </rPr>
      <t>, según la propuesta de la Norma Técnica 2015:  A) BUEN INICIO DEL AÑO ESCOLAR, B) LA ESCUELA QUE QUEREMOS y C) BALANCE DEL AÑO ESCOLAR Y RESPONSABILIDAD POR LOS RESULTADOS. (Si requieres más precisión al respecto, revisa el manual del presente aplicativo.)</t>
    </r>
  </si>
  <si>
    <r>
      <rPr>
        <b/>
        <sz val="18"/>
        <color rgb="FFC00000"/>
        <rFont val="Calibri Light"/>
        <family val="2"/>
        <scheme val="major"/>
      </rPr>
      <t>CONSOLIDADO</t>
    </r>
    <r>
      <rPr>
        <b/>
        <sz val="18"/>
        <color theme="1" tint="0.249977111117893"/>
        <rFont val="Calibri Light"/>
        <family val="2"/>
        <scheme val="major"/>
      </rPr>
      <t xml:space="preserve"> del Histórico de notas y formulación de metas 2015 </t>
    </r>
    <r>
      <rPr>
        <b/>
        <sz val="12"/>
        <color theme="1" tint="0.249977111117893"/>
        <rFont val="Calibri Light"/>
        <family val="2"/>
        <scheme val="major"/>
      </rPr>
      <t>(</t>
    </r>
    <r>
      <rPr>
        <b/>
        <sz val="14"/>
        <color theme="1" tint="0.249977111117893"/>
        <rFont val="Calibri Light"/>
        <family val="2"/>
        <scheme val="major"/>
      </rPr>
      <t>Ciencia y Ambiente, Personal Social</t>
    </r>
    <r>
      <rPr>
        <b/>
        <sz val="12"/>
        <color theme="1" tint="0.249977111117893"/>
        <rFont val="Calibri Light"/>
        <family val="2"/>
        <scheme val="major"/>
      </rPr>
      <t>)</t>
    </r>
    <r>
      <rPr>
        <b/>
        <sz val="18"/>
        <color theme="1" tint="0.249977111117893"/>
        <rFont val="Calibri Light"/>
        <family val="2"/>
        <scheme val="major"/>
      </rPr>
      <t xml:space="preserve"> del Nivel Inicial. </t>
    </r>
    <r>
      <rPr>
        <b/>
        <sz val="18"/>
        <color theme="1" tint="0.249977111117893"/>
        <rFont val="Arial Unicode MS"/>
        <family val="2"/>
      </rPr>
      <t>➨</t>
    </r>
  </si>
  <si>
    <r>
      <t>Histórico de notas y formulación de metas 2015 según año.</t>
    </r>
    <r>
      <rPr>
        <b/>
        <sz val="18"/>
        <rFont val="Calibri Light"/>
        <family val="2"/>
        <scheme val="major"/>
      </rPr>
      <t xml:space="preserve"> </t>
    </r>
    <r>
      <rPr>
        <b/>
        <sz val="18"/>
        <rFont val="Arial Unicode MS"/>
        <family val="2"/>
      </rPr>
      <t>➨</t>
    </r>
  </si>
  <si>
    <t>Nro. de visitas previstas en el año, por cada docente</t>
  </si>
  <si>
    <t>2do o 4to de primaria</t>
  </si>
  <si>
    <t>Acciones</t>
  </si>
  <si>
    <t>Datos adicionales para el diagnóstico de la Institución Educativa.</t>
  </si>
  <si>
    <t>Afiliación al SíseVe.</t>
  </si>
  <si>
    <t>Conformación del Comité de Tutoría y Conivencia.</t>
  </si>
  <si>
    <t>Establecimiento de normas de convivencia.</t>
  </si>
  <si>
    <t>Cuenta: Sí/No</t>
  </si>
  <si>
    <t>Para proyectar las metas de este compromiso deberás, primero, revisar el cuaderno de incidencias y los registros en SíseVe del 2014, lo que te permitirá obtener el reporte de conflictos identificados y registrados. Estos datos servirán, de referencia, para estimar la meta que tu Equipo Directivo se proponga alcanzar durante la presente gestión,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</si>
</sst>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160" x14ac:knownFonts="1">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b/>
      <sz val="11"/>
      <name val="Calibri"/>
      <family val="2"/>
      <scheme val="minor"/>
    </font>
    <font>
      <sz val="11"/>
      <name val="Calibri"/>
      <family val="2"/>
      <scheme val="minor"/>
    </font>
    <font>
      <sz val="18"/>
      <color theme="3"/>
      <name val="Calibri Light"/>
      <family val="2"/>
      <scheme val="major"/>
    </font>
    <font>
      <b/>
      <sz val="11"/>
      <color theme="0"/>
      <name val="Calibri"/>
      <family val="2"/>
      <scheme val="minor"/>
    </font>
    <font>
      <sz val="11"/>
      <color theme="0"/>
      <name val="Calibri"/>
      <family val="2"/>
      <scheme val="minor"/>
    </font>
    <font>
      <b/>
      <sz val="14"/>
      <color theme="0"/>
      <name val="Calibri"/>
      <family val="2"/>
      <scheme val="minor"/>
    </font>
    <font>
      <b/>
      <i/>
      <sz val="11"/>
      <color theme="1"/>
      <name val="Calibri"/>
      <family val="2"/>
      <scheme val="minor"/>
    </font>
    <font>
      <i/>
      <sz val="11"/>
      <name val="Calibri"/>
      <family val="2"/>
      <scheme val="minor"/>
    </font>
    <font>
      <b/>
      <i/>
      <sz val="11"/>
      <name val="Calibri"/>
      <family val="2"/>
      <scheme val="minor"/>
    </font>
    <font>
      <i/>
      <sz val="10"/>
      <color theme="1"/>
      <name val="Calibri"/>
      <family val="2"/>
      <scheme val="minor"/>
    </font>
    <font>
      <b/>
      <i/>
      <sz val="12"/>
      <color theme="1"/>
      <name val="Calibri"/>
      <family val="2"/>
      <scheme val="minor"/>
    </font>
    <font>
      <b/>
      <sz val="11"/>
      <name val="Arial Unicode MS"/>
      <family val="2"/>
    </font>
    <font>
      <b/>
      <i/>
      <sz val="10"/>
      <name val="Calibri"/>
      <family val="2"/>
      <scheme val="minor"/>
    </font>
    <font>
      <i/>
      <sz val="10"/>
      <name val="Calibri"/>
      <family val="2"/>
      <scheme val="minor"/>
    </font>
    <font>
      <b/>
      <sz val="18"/>
      <color theme="5" tint="-0.499984740745262"/>
      <name val="Calibri Light"/>
      <family val="2"/>
      <scheme val="major"/>
    </font>
    <font>
      <b/>
      <sz val="14"/>
      <color theme="5" tint="-0.499984740745262"/>
      <name val="Calibri Light"/>
      <family val="2"/>
      <scheme val="major"/>
    </font>
    <font>
      <u/>
      <sz val="11"/>
      <color theme="10"/>
      <name val="Calibri"/>
      <family val="2"/>
      <scheme val="minor"/>
    </font>
    <font>
      <b/>
      <u/>
      <sz val="14"/>
      <color theme="8"/>
      <name val="Calibri"/>
      <family val="2"/>
      <scheme val="minor"/>
    </font>
    <font>
      <b/>
      <sz val="14"/>
      <color theme="1"/>
      <name val="Calibri Light"/>
      <family val="2"/>
      <scheme val="major"/>
    </font>
    <font>
      <b/>
      <sz val="14"/>
      <color theme="8" tint="-0.249977111117893"/>
      <name val="Calibri Light"/>
      <family val="2"/>
      <scheme val="major"/>
    </font>
    <font>
      <b/>
      <sz val="18"/>
      <color theme="8" tint="-0.499984740745262"/>
      <name val="Calibri Light"/>
      <family val="2"/>
      <scheme val="major"/>
    </font>
    <font>
      <sz val="16"/>
      <color theme="8" tint="-0.499984740745262"/>
      <name val="Calibri Light"/>
      <family val="2"/>
      <scheme val="major"/>
    </font>
    <font>
      <b/>
      <sz val="16"/>
      <color theme="0"/>
      <name val="Calibri"/>
      <family val="2"/>
      <scheme val="minor"/>
    </font>
    <font>
      <b/>
      <i/>
      <sz val="11"/>
      <color theme="0"/>
      <name val="Calibri"/>
      <family val="2"/>
      <scheme val="minor"/>
    </font>
    <font>
      <sz val="10"/>
      <name val="Calibri"/>
      <family val="2"/>
      <scheme val="minor"/>
    </font>
    <font>
      <b/>
      <sz val="14"/>
      <color theme="1"/>
      <name val="Calibri"/>
      <family val="2"/>
      <scheme val="minor"/>
    </font>
    <font>
      <sz val="11"/>
      <name val="Calibri Light"/>
      <family val="2"/>
      <scheme val="major"/>
    </font>
    <font>
      <b/>
      <i/>
      <sz val="12"/>
      <name val="Calibri"/>
      <family val="2"/>
      <scheme val="minor"/>
    </font>
    <font>
      <b/>
      <sz val="11"/>
      <color theme="1"/>
      <name val="Calibri Light"/>
      <family val="2"/>
      <scheme val="major"/>
    </font>
    <font>
      <sz val="10"/>
      <color theme="1"/>
      <name val="Calibri"/>
      <family val="2"/>
      <scheme val="minor"/>
    </font>
    <font>
      <b/>
      <sz val="20"/>
      <color theme="4" tint="-0.499984740745262"/>
      <name val="Calibri Light"/>
      <family val="2"/>
      <scheme val="major"/>
    </font>
    <font>
      <b/>
      <sz val="10"/>
      <color theme="1"/>
      <name val="Calibri"/>
      <family val="2"/>
      <scheme val="minor"/>
    </font>
    <font>
      <i/>
      <u/>
      <sz val="11"/>
      <name val="Calibri"/>
      <family val="2"/>
      <scheme val="minor"/>
    </font>
    <font>
      <i/>
      <sz val="9"/>
      <color theme="5"/>
      <name val="Calibri"/>
      <family val="2"/>
      <scheme val="minor"/>
    </font>
    <font>
      <sz val="9"/>
      <color theme="5"/>
      <name val="Calibri"/>
      <family val="2"/>
      <scheme val="minor"/>
    </font>
    <font>
      <b/>
      <sz val="12"/>
      <name val="Calibri"/>
      <family val="2"/>
      <scheme val="minor"/>
    </font>
    <font>
      <b/>
      <sz val="11"/>
      <name val="Calibri Light"/>
      <family val="2"/>
      <scheme val="major"/>
    </font>
    <font>
      <i/>
      <sz val="11"/>
      <color theme="8" tint="-0.499984740745262"/>
      <name val="Calibri"/>
      <family val="2"/>
      <scheme val="minor"/>
    </font>
    <font>
      <i/>
      <sz val="11"/>
      <color theme="9" tint="-0.499984740745262"/>
      <name val="Calibri"/>
      <family val="2"/>
      <scheme val="minor"/>
    </font>
    <font>
      <sz val="11"/>
      <color rgb="FFFF0000"/>
      <name val="Calibri"/>
      <family val="2"/>
      <scheme val="minor"/>
    </font>
    <font>
      <b/>
      <sz val="9"/>
      <color rgb="FF000000"/>
      <name val="Arial Narrow"/>
      <family val="2"/>
    </font>
    <font>
      <sz val="9"/>
      <color rgb="FF000000"/>
      <name val="Arial Narrow"/>
      <family val="2"/>
    </font>
    <font>
      <sz val="10"/>
      <color rgb="FF000000"/>
      <name val="Arial Narrow"/>
      <family val="2"/>
    </font>
    <font>
      <b/>
      <sz val="10"/>
      <color indexed="8"/>
      <name val="Arial Narrow"/>
      <family val="2"/>
    </font>
    <font>
      <sz val="10"/>
      <color indexed="8"/>
      <name val="Arial Narrow"/>
      <family val="2"/>
    </font>
    <font>
      <b/>
      <sz val="10"/>
      <color rgb="FF000000"/>
      <name val="Arial Narrow"/>
      <family val="2"/>
    </font>
    <font>
      <b/>
      <u/>
      <sz val="22"/>
      <color theme="8"/>
      <name val="Calibri Light"/>
      <family val="2"/>
      <scheme val="major"/>
    </font>
    <font>
      <sz val="11"/>
      <color theme="8"/>
      <name val="Calibri"/>
      <family val="2"/>
      <scheme val="minor"/>
    </font>
    <font>
      <sz val="7"/>
      <color indexed="8"/>
      <name val="Calibri"/>
      <family val="2"/>
      <scheme val="minor"/>
    </font>
    <font>
      <sz val="11"/>
      <color indexed="8"/>
      <name val="Calibri"/>
      <family val="2"/>
      <scheme val="minor"/>
    </font>
    <font>
      <b/>
      <u/>
      <sz val="11"/>
      <color theme="1"/>
      <name val="Calibri"/>
      <family val="2"/>
      <scheme val="minor"/>
    </font>
    <font>
      <sz val="16"/>
      <color theme="1"/>
      <name val="Arial Unicode MS"/>
      <family val="2"/>
    </font>
    <font>
      <i/>
      <sz val="12"/>
      <color theme="1"/>
      <name val="Calibri"/>
      <family val="2"/>
      <scheme val="minor"/>
    </font>
    <font>
      <sz val="11"/>
      <name val="Arial Unicode MS"/>
      <family val="2"/>
    </font>
    <font>
      <b/>
      <i/>
      <sz val="11"/>
      <color theme="9"/>
      <name val="Calibri"/>
      <family val="2"/>
      <scheme val="minor"/>
    </font>
    <font>
      <b/>
      <i/>
      <sz val="11"/>
      <color theme="5"/>
      <name val="Calibri"/>
      <family val="2"/>
      <scheme val="minor"/>
    </font>
    <font>
      <b/>
      <i/>
      <sz val="11"/>
      <color rgb="FFFF0000"/>
      <name val="Calibri"/>
      <family val="2"/>
      <scheme val="minor"/>
    </font>
    <font>
      <b/>
      <i/>
      <sz val="11.5"/>
      <name val="Calibri"/>
      <family val="2"/>
      <scheme val="minor"/>
    </font>
    <font>
      <b/>
      <sz val="12"/>
      <name val="Calibri Light"/>
      <family val="2"/>
      <scheme val="major"/>
    </font>
    <font>
      <sz val="12"/>
      <name val="Calibri"/>
      <family val="2"/>
      <scheme val="minor"/>
    </font>
    <font>
      <b/>
      <sz val="20"/>
      <color theme="1"/>
      <name val="Calibri"/>
      <family val="2"/>
      <scheme val="minor"/>
    </font>
    <font>
      <b/>
      <sz val="20"/>
      <name val="Calibri Light"/>
      <family val="2"/>
      <scheme val="major"/>
    </font>
    <font>
      <b/>
      <u/>
      <sz val="22"/>
      <name val="Calibri Light"/>
      <family val="2"/>
      <scheme val="major"/>
    </font>
    <font>
      <sz val="11"/>
      <color theme="1"/>
      <name val="Calibri Light"/>
      <family val="2"/>
      <scheme val="major"/>
    </font>
    <font>
      <b/>
      <i/>
      <u/>
      <sz val="12"/>
      <name val="Calibri"/>
      <family val="2"/>
      <scheme val="minor"/>
    </font>
    <font>
      <b/>
      <u/>
      <sz val="11"/>
      <name val="Calibri"/>
      <family val="2"/>
      <scheme val="minor"/>
    </font>
    <font>
      <b/>
      <u/>
      <sz val="12"/>
      <name val="Calibri"/>
      <family val="2"/>
      <scheme val="minor"/>
    </font>
    <font>
      <b/>
      <sz val="12"/>
      <color theme="8" tint="-0.249977111117893"/>
      <name val="Calibri Light"/>
      <family val="2"/>
      <scheme val="major"/>
    </font>
    <font>
      <sz val="9"/>
      <color theme="8" tint="-0.249977111117893"/>
      <name val="Calibri"/>
      <family val="2"/>
      <scheme val="minor"/>
    </font>
    <font>
      <sz val="11"/>
      <color rgb="FF000000"/>
      <name val="Calibri"/>
      <family val="2"/>
      <scheme val="minor"/>
    </font>
    <font>
      <i/>
      <sz val="11"/>
      <color theme="0"/>
      <name val="Calibri"/>
      <family val="2"/>
      <scheme val="minor"/>
    </font>
    <font>
      <b/>
      <sz val="10"/>
      <color theme="0"/>
      <name val="Calibri"/>
      <family val="2"/>
      <scheme val="minor"/>
    </font>
    <font>
      <b/>
      <sz val="12"/>
      <color theme="0"/>
      <name val="Calibri"/>
      <family val="2"/>
      <scheme val="minor"/>
    </font>
    <font>
      <b/>
      <sz val="12"/>
      <color theme="0"/>
      <name val="Calibri Light"/>
      <family val="2"/>
      <scheme val="major"/>
    </font>
    <font>
      <b/>
      <sz val="9"/>
      <color theme="0"/>
      <name val="Arial Narrow"/>
      <family val="2"/>
    </font>
    <font>
      <sz val="9"/>
      <color theme="0"/>
      <name val="Arial Narrow"/>
      <family val="2"/>
    </font>
    <font>
      <b/>
      <sz val="11"/>
      <color theme="0"/>
      <name val="Arial Narrow"/>
      <family val="2"/>
    </font>
    <font>
      <b/>
      <sz val="18"/>
      <color theme="0"/>
      <name val="Calibri"/>
      <family val="2"/>
      <scheme val="minor"/>
    </font>
    <font>
      <b/>
      <sz val="12"/>
      <color theme="1"/>
      <name val="Calibri"/>
      <family val="2"/>
      <scheme val="minor"/>
    </font>
    <font>
      <b/>
      <sz val="11"/>
      <color theme="0" tint="-0.14999847407452621"/>
      <name val="Calibri"/>
      <family val="2"/>
      <scheme val="minor"/>
    </font>
    <font>
      <b/>
      <sz val="14"/>
      <color theme="0" tint="-0.14999847407452621"/>
      <name val="Calibri"/>
      <family val="2"/>
      <scheme val="minor"/>
    </font>
    <font>
      <b/>
      <sz val="20"/>
      <color rgb="FFC00000"/>
      <name val="Calibri Light"/>
      <family val="2"/>
      <scheme val="major"/>
    </font>
    <font>
      <b/>
      <sz val="12"/>
      <name val="Arial Unicode MS"/>
      <family val="2"/>
    </font>
    <font>
      <i/>
      <sz val="12"/>
      <name val="Calibri"/>
      <family val="2"/>
      <scheme val="minor"/>
    </font>
    <font>
      <b/>
      <sz val="12"/>
      <color theme="0" tint="-0.14999847407452621"/>
      <name val="Calibri Light"/>
      <family val="2"/>
      <scheme val="major"/>
    </font>
    <font>
      <u/>
      <sz val="16"/>
      <color theme="2" tint="-0.499984740745262"/>
      <name val="Cooper Black"/>
      <family val="1"/>
    </font>
    <font>
      <b/>
      <sz val="13"/>
      <color rgb="FFC00000"/>
      <name val="Calibri Light"/>
      <family val="2"/>
      <scheme val="major"/>
    </font>
    <font>
      <b/>
      <sz val="20"/>
      <color theme="2" tint="-0.499984740745262"/>
      <name val="Cooper Black"/>
      <family val="1"/>
    </font>
    <font>
      <b/>
      <sz val="18"/>
      <name val="Calibri Light"/>
      <family val="2"/>
      <scheme val="major"/>
    </font>
    <font>
      <sz val="11"/>
      <color rgb="FF640013"/>
      <name val="Calibri"/>
      <family val="2"/>
      <scheme val="minor"/>
    </font>
    <font>
      <sz val="18"/>
      <color theme="2" tint="-0.499984740745262"/>
      <name val="Cooper Black"/>
      <family val="1"/>
    </font>
    <font>
      <b/>
      <i/>
      <sz val="10"/>
      <color theme="0"/>
      <name val="Calibri"/>
      <family val="2"/>
      <scheme val="minor"/>
    </font>
    <font>
      <b/>
      <sz val="16"/>
      <color theme="2" tint="-0.499984740745262"/>
      <name val="Cooper Black"/>
      <family val="1"/>
    </font>
    <font>
      <b/>
      <sz val="20"/>
      <color theme="2" tint="-0.749992370372631"/>
      <name val="Cooper Black"/>
      <family val="1"/>
    </font>
    <font>
      <b/>
      <sz val="20"/>
      <color theme="1" tint="0.249977111117893"/>
      <name val="Cooper Black"/>
      <family val="1"/>
    </font>
    <font>
      <sz val="18"/>
      <color rgb="FFC00000"/>
      <name val="Calibri"/>
      <family val="2"/>
    </font>
    <font>
      <sz val="20"/>
      <color rgb="FFC00000"/>
      <name val="Calibri"/>
      <family val="2"/>
    </font>
    <font>
      <sz val="16"/>
      <color theme="2" tint="-0.499984740745262"/>
      <name val="Cooper Black"/>
      <family val="1"/>
    </font>
    <font>
      <b/>
      <sz val="18"/>
      <color theme="1"/>
      <name val="Calibri Light"/>
      <family val="2"/>
      <scheme val="major"/>
    </font>
    <font>
      <b/>
      <sz val="18"/>
      <color theme="1"/>
      <name val="Arial Unicode MS"/>
      <family val="2"/>
    </font>
    <font>
      <b/>
      <i/>
      <sz val="11"/>
      <color theme="1" tint="4.9989318521683403E-2"/>
      <name val="Calibri"/>
      <family val="2"/>
      <scheme val="minor"/>
    </font>
    <font>
      <b/>
      <i/>
      <sz val="12"/>
      <color theme="1" tint="4.9989318521683403E-2"/>
      <name val="Calibri"/>
      <family val="2"/>
      <scheme val="minor"/>
    </font>
    <font>
      <sz val="11"/>
      <color theme="1" tint="4.9989318521683403E-2"/>
      <name val="Calibri"/>
      <family val="2"/>
      <scheme val="minor"/>
    </font>
    <font>
      <b/>
      <sz val="11"/>
      <color theme="1" tint="4.9989318521683403E-2"/>
      <name val="Calibri"/>
      <family val="2"/>
      <scheme val="minor"/>
    </font>
    <font>
      <b/>
      <i/>
      <sz val="10"/>
      <color theme="1" tint="4.9989318521683403E-2"/>
      <name val="Calibri"/>
      <family val="2"/>
      <scheme val="minor"/>
    </font>
    <font>
      <sz val="14"/>
      <color theme="2" tint="-0.499984740745262"/>
      <name val="Cooper Black"/>
      <family val="1"/>
    </font>
    <font>
      <sz val="13"/>
      <color theme="2" tint="-0.499984740745262"/>
      <name val="Cooper Black"/>
      <family val="1"/>
    </font>
    <font>
      <b/>
      <sz val="12"/>
      <color theme="0" tint="-0.14999847407452621"/>
      <name val="Calibri"/>
      <family val="2"/>
      <scheme val="minor"/>
    </font>
    <font>
      <sz val="11"/>
      <color theme="0" tint="-0.14999847407452621"/>
      <name val="Arial Narrow"/>
      <family val="2"/>
    </font>
    <font>
      <sz val="24"/>
      <color rgb="FFC00000"/>
      <name val="Cooper Black"/>
      <family val="1"/>
    </font>
    <font>
      <sz val="24"/>
      <color theme="1" tint="0.249977111117893"/>
      <name val="Cooper Black"/>
      <family val="1"/>
    </font>
    <font>
      <b/>
      <sz val="18"/>
      <color rgb="FFC00000"/>
      <name val="Calibri Light"/>
      <family val="2"/>
      <scheme val="major"/>
    </font>
    <font>
      <sz val="12"/>
      <color theme="1"/>
      <name val="Calibri"/>
      <family val="2"/>
      <scheme val="minor"/>
    </font>
    <font>
      <b/>
      <sz val="22"/>
      <color theme="1"/>
      <name val="Calibri Light"/>
      <family val="2"/>
      <scheme val="major"/>
    </font>
    <font>
      <b/>
      <sz val="22"/>
      <color theme="1"/>
      <name val="Arial Unicode MS"/>
      <family val="2"/>
    </font>
    <font>
      <b/>
      <sz val="20"/>
      <color theme="1"/>
      <name val="Calibri Light"/>
      <family val="2"/>
      <scheme val="major"/>
    </font>
    <font>
      <b/>
      <sz val="20"/>
      <color theme="1"/>
      <name val="Arial Unicode MS"/>
      <family val="2"/>
    </font>
    <font>
      <sz val="9"/>
      <color theme="1"/>
      <name val="Calibri"/>
      <family val="2"/>
      <scheme val="minor"/>
    </font>
    <font>
      <b/>
      <sz val="16"/>
      <color theme="1"/>
      <name val="Calibri"/>
      <family val="2"/>
      <scheme val="minor"/>
    </font>
    <font>
      <b/>
      <sz val="11"/>
      <color theme="0" tint="-4.9989318521683403E-2"/>
      <name val="Calibri"/>
      <family val="2"/>
      <scheme val="minor"/>
    </font>
    <font>
      <b/>
      <sz val="10"/>
      <color theme="0" tint="-4.9989318521683403E-2"/>
      <name val="Calibri"/>
      <family val="2"/>
      <scheme val="minor"/>
    </font>
    <font>
      <b/>
      <sz val="11"/>
      <color theme="2" tint="-0.749992370372631"/>
      <name val="Arial Narrow"/>
      <family val="2"/>
    </font>
    <font>
      <b/>
      <sz val="24"/>
      <color rgb="FFC00000"/>
      <name val="Calibri"/>
      <family val="2"/>
      <scheme val="minor"/>
    </font>
    <font>
      <sz val="24"/>
      <color theme="1"/>
      <name val="Calibri"/>
      <family val="2"/>
      <scheme val="minor"/>
    </font>
    <font>
      <b/>
      <u/>
      <sz val="14"/>
      <color theme="2" tint="-0.499984740745262"/>
      <name val="Calibri"/>
      <family val="2"/>
      <scheme val="minor"/>
    </font>
    <font>
      <sz val="8"/>
      <color theme="1"/>
      <name val="Calibri"/>
      <family val="2"/>
      <scheme val="minor"/>
    </font>
    <font>
      <sz val="14"/>
      <color theme="1"/>
      <name val="Calibri"/>
      <family val="2"/>
      <scheme val="minor"/>
    </font>
    <font>
      <b/>
      <sz val="13"/>
      <color theme="1" tint="0.34998626667073579"/>
      <name val="Calibri Light"/>
      <family val="2"/>
      <scheme val="major"/>
    </font>
    <font>
      <sz val="11"/>
      <color theme="1" tint="0.249977111117893"/>
      <name val="Calibri"/>
      <family val="2"/>
      <scheme val="minor"/>
    </font>
    <font>
      <b/>
      <sz val="16"/>
      <color theme="1" tint="0.499984740745262"/>
      <name val="Calibri"/>
      <family val="2"/>
      <scheme val="minor"/>
    </font>
    <font>
      <b/>
      <i/>
      <sz val="12"/>
      <color theme="1" tint="0.14999847407452621"/>
      <name val="Calibri"/>
      <family val="2"/>
      <scheme val="minor"/>
    </font>
    <font>
      <i/>
      <sz val="12"/>
      <color theme="1" tint="0.14999847407452621"/>
      <name val="Calibri"/>
      <family val="2"/>
      <scheme val="minor"/>
    </font>
    <font>
      <sz val="12"/>
      <color theme="1" tint="0.14999847407452621"/>
      <name val="Calibri"/>
      <family val="2"/>
    </font>
    <font>
      <b/>
      <i/>
      <sz val="14"/>
      <color theme="2" tint="-0.499984740745262"/>
      <name val="Calibri"/>
      <family val="2"/>
      <scheme val="minor"/>
    </font>
    <font>
      <b/>
      <sz val="18"/>
      <color theme="1" tint="0.249977111117893"/>
      <name val="Calibri Light"/>
      <family val="2"/>
      <scheme val="major"/>
    </font>
    <font>
      <b/>
      <sz val="18"/>
      <color theme="1" tint="0.249977111117893"/>
      <name val="Arial Unicode MS"/>
      <family val="2"/>
    </font>
    <font>
      <sz val="11"/>
      <name val="Calibri"/>
      <family val="2"/>
    </font>
    <font>
      <b/>
      <sz val="12"/>
      <color theme="1" tint="0.249977111117893"/>
      <name val="Calibri Light"/>
      <family val="2"/>
      <scheme val="major"/>
    </font>
    <font>
      <sz val="11"/>
      <color theme="1"/>
      <name val="Calibri"/>
      <family val="2"/>
    </font>
    <font>
      <b/>
      <sz val="11"/>
      <color theme="1"/>
      <name val="Calibri"/>
      <family val="2"/>
    </font>
    <font>
      <b/>
      <sz val="14"/>
      <color theme="1" tint="0.249977111117893"/>
      <name val="Calibri Light"/>
      <family val="2"/>
      <scheme val="major"/>
    </font>
    <font>
      <sz val="11"/>
      <color theme="1" tint="0.14999847407452621"/>
      <name val="Calibri"/>
      <family val="2"/>
    </font>
    <font>
      <b/>
      <sz val="11"/>
      <name val="Calibri"/>
      <family val="2"/>
    </font>
    <font>
      <b/>
      <sz val="11"/>
      <color rgb="FFC00000"/>
      <name val="Calibri Light"/>
      <family val="2"/>
      <scheme val="major"/>
    </font>
    <font>
      <b/>
      <sz val="11"/>
      <color theme="2" tint="-0.499984740745262"/>
      <name val="Calibri Light"/>
      <family val="2"/>
      <scheme val="major"/>
    </font>
    <font>
      <b/>
      <i/>
      <sz val="16"/>
      <color theme="2" tint="-0.499984740745262"/>
      <name val="Calibri"/>
      <family val="2"/>
      <scheme val="minor"/>
    </font>
    <font>
      <i/>
      <u/>
      <sz val="11"/>
      <color theme="1"/>
      <name val="Calibri"/>
      <family val="2"/>
      <scheme val="minor"/>
    </font>
    <font>
      <sz val="13.5"/>
      <color theme="2" tint="-0.499984740745262"/>
      <name val="Cooper Black"/>
      <family val="1"/>
    </font>
    <font>
      <b/>
      <sz val="9"/>
      <color theme="0" tint="-4.9989318521683403E-2"/>
      <name val="Calibri"/>
      <family val="2"/>
      <scheme val="minor"/>
    </font>
    <font>
      <b/>
      <i/>
      <sz val="10"/>
      <color theme="1" tint="0.34998626667073579"/>
      <name val="Calibri"/>
      <family val="2"/>
      <scheme val="minor"/>
    </font>
    <font>
      <sz val="11"/>
      <color theme="1" tint="0.34998626667073579"/>
      <name val="Calibri"/>
      <family val="2"/>
      <scheme val="minor"/>
    </font>
    <font>
      <sz val="9"/>
      <color theme="1" tint="0.34998626667073579"/>
      <name val="Calibri"/>
      <family val="2"/>
      <scheme val="minor"/>
    </font>
    <font>
      <b/>
      <sz val="18"/>
      <name val="Arial Unicode MS"/>
      <family val="2"/>
    </font>
    <font>
      <sz val="12"/>
      <color theme="0" tint="-4.9989318521683403E-2"/>
      <name val="Arial"/>
      <family val="2"/>
    </font>
    <font>
      <b/>
      <sz val="20"/>
      <color theme="0" tint="-4.9989318521683403E-2"/>
      <name val="Arial"/>
      <family val="2"/>
    </font>
    <font>
      <b/>
      <sz val="13"/>
      <color theme="0"/>
      <name val="Calibri"/>
      <family val="2"/>
      <scheme val="minor"/>
    </font>
  </fonts>
  <fills count="35">
    <fill>
      <patternFill patternType="none"/>
    </fill>
    <fill>
      <patternFill patternType="gray125"/>
    </fill>
    <fill>
      <patternFill patternType="solid">
        <fgColor theme="5"/>
      </patternFill>
    </fill>
    <fill>
      <patternFill patternType="solid">
        <fgColor theme="5" tint="0.59999389629810485"/>
        <bgColor indexed="65"/>
      </patternFill>
    </fill>
    <fill>
      <patternFill patternType="solid">
        <fgColor theme="6" tint="0.39997558519241921"/>
        <bgColor indexed="65"/>
      </patternFill>
    </fill>
    <fill>
      <patternFill patternType="solid">
        <fgColor theme="9" tint="0.59999389629810485"/>
        <bgColor indexed="64"/>
      </patternFill>
    </fill>
    <fill>
      <patternFill patternType="solid">
        <fgColor theme="0"/>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2" tint="-9.9978637043366805E-2"/>
        <bgColor indexed="64"/>
      </patternFill>
    </fill>
    <fill>
      <patternFill patternType="lightDown">
        <bgColor theme="2" tint="-0.24994659260841701"/>
      </patternFill>
    </fill>
    <fill>
      <patternFill patternType="lightDown"/>
    </fill>
    <fill>
      <patternFill patternType="solid">
        <fgColor rgb="FFB2ACFE"/>
        <bgColor indexed="64"/>
      </patternFill>
    </fill>
    <fill>
      <patternFill patternType="solid">
        <fgColor rgb="FFFF9393"/>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rgb="FFB8B8B8"/>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0" tint="-0.249977111117893"/>
        <bgColor indexed="64"/>
      </patternFill>
    </fill>
    <fill>
      <patternFill patternType="lightUp">
        <bgColor theme="2"/>
      </patternFill>
    </fill>
    <fill>
      <patternFill patternType="solid">
        <fgColor rgb="FFC00000"/>
        <bgColor indexed="64"/>
      </patternFill>
    </fill>
    <fill>
      <patternFill patternType="solid">
        <fgColor theme="1" tint="0.249977111117893"/>
        <bgColor indexed="64"/>
      </patternFill>
    </fill>
    <fill>
      <patternFill patternType="solid">
        <fgColor theme="1" tint="0.34998626667073579"/>
        <bgColor indexed="64"/>
      </patternFill>
    </fill>
    <fill>
      <patternFill patternType="solid">
        <fgColor theme="2" tint="-0.249977111117893"/>
        <bgColor indexed="64"/>
      </patternFill>
    </fill>
    <fill>
      <patternFill patternType="solid">
        <fgColor theme="2" tint="-0.499984740745262"/>
        <bgColor indexed="64"/>
      </patternFill>
    </fill>
    <fill>
      <patternFill patternType="solid">
        <fgColor rgb="FFAC0000"/>
        <bgColor indexed="64"/>
      </patternFill>
    </fill>
    <fill>
      <patternFill patternType="solid">
        <fgColor rgb="FFCC0000"/>
        <bgColor indexed="64"/>
      </patternFill>
    </fill>
    <fill>
      <patternFill patternType="solid">
        <fgColor rgb="FFA80000"/>
        <bgColor indexed="64"/>
      </patternFill>
    </fill>
    <fill>
      <patternFill patternType="solid">
        <fgColor rgb="FFDE0000"/>
        <bgColor indexed="64"/>
      </patternFill>
    </fill>
    <fill>
      <patternFill patternType="solid">
        <fgColor theme="2" tint="-0.749992370372631"/>
        <bgColor indexed="64"/>
      </patternFill>
    </fill>
    <fill>
      <patternFill patternType="solid">
        <fgColor rgb="FFFF0000"/>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2"/>
        <bgColor indexed="64"/>
      </patternFill>
    </fill>
  </fills>
  <borders count="96">
    <border>
      <left/>
      <right/>
      <top/>
      <bottom/>
      <diagonal/>
    </border>
    <border>
      <left style="thin">
        <color theme="5" tint="-0.499984740745262"/>
      </left>
      <right style="thin">
        <color theme="5" tint="-0.499984740745262"/>
      </right>
      <top style="thin">
        <color theme="5" tint="-0.499984740745262"/>
      </top>
      <bottom style="thin">
        <color theme="5" tint="-0.499984740745262"/>
      </bottom>
      <diagonal/>
    </border>
    <border>
      <left style="thin">
        <color theme="5" tint="-0.499984740745262"/>
      </left>
      <right/>
      <top style="thin">
        <color theme="5" tint="-0.499984740745262"/>
      </top>
      <bottom style="thin">
        <color theme="5" tint="-0.499984740745262"/>
      </bottom>
      <diagonal/>
    </border>
    <border>
      <left style="thin">
        <color theme="7" tint="-0.499984740745262"/>
      </left>
      <right style="thin">
        <color theme="7" tint="-0.499984740745262"/>
      </right>
      <top style="thin">
        <color theme="7" tint="-0.499984740745262"/>
      </top>
      <bottom style="thin">
        <color theme="7" tint="-0.499984740745262"/>
      </bottom>
      <diagonal/>
    </border>
    <border>
      <left style="thin">
        <color theme="7" tint="-0.499984740745262"/>
      </left>
      <right/>
      <top style="thin">
        <color theme="7" tint="-0.499984740745262"/>
      </top>
      <bottom style="thin">
        <color theme="7" tint="-0.499984740745262"/>
      </bottom>
      <diagonal/>
    </border>
    <border>
      <left style="thin">
        <color theme="5" tint="-0.499984740745262"/>
      </left>
      <right style="thin">
        <color theme="5" tint="-0.499984740745262"/>
      </right>
      <top/>
      <bottom style="thin">
        <color theme="5" tint="-0.499984740745262"/>
      </bottom>
      <diagonal/>
    </border>
    <border>
      <left/>
      <right style="thin">
        <color theme="5" tint="-0.499984740745262"/>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indexed="64"/>
      </left>
      <right style="double">
        <color indexed="64"/>
      </right>
      <top style="thin">
        <color indexed="64"/>
      </top>
      <bottom style="thin">
        <color indexed="64"/>
      </bottom>
      <diagonal/>
    </border>
    <border>
      <left style="thin">
        <color theme="3" tint="-0.499984740745262"/>
      </left>
      <right style="thin">
        <color theme="3" tint="-0.499984740745262"/>
      </right>
      <top style="thin">
        <color theme="3" tint="-0.499984740745262"/>
      </top>
      <bottom style="thin">
        <color theme="3" tint="-0.499984740745262"/>
      </bottom>
      <diagonal/>
    </border>
    <border>
      <left style="thin">
        <color theme="6" tint="-0.499984740745262"/>
      </left>
      <right style="thin">
        <color theme="6" tint="-0.499984740745262"/>
      </right>
      <top/>
      <bottom style="thin">
        <color theme="6" tint="-0.499984740745262"/>
      </bottom>
      <diagonal/>
    </border>
    <border>
      <left/>
      <right style="thin">
        <color theme="6" tint="-0.499984740745262"/>
      </right>
      <top style="thin">
        <color theme="6" tint="-0.499984740745262"/>
      </top>
      <bottom style="thin">
        <color theme="6" tint="-0.499984740745262"/>
      </bottom>
      <diagonal/>
    </border>
    <border>
      <left style="thin">
        <color theme="6" tint="-0.499984740745262"/>
      </left>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medium">
        <color rgb="FFC00000"/>
      </left>
      <right/>
      <top style="medium">
        <color rgb="FFC00000"/>
      </top>
      <bottom/>
      <diagonal/>
    </border>
    <border>
      <left/>
      <right/>
      <top style="medium">
        <color rgb="FFC00000"/>
      </top>
      <bottom/>
      <diagonal/>
    </border>
    <border>
      <left/>
      <right style="medium">
        <color rgb="FFC00000"/>
      </right>
      <top style="medium">
        <color rgb="FFC00000"/>
      </top>
      <bottom/>
      <diagonal/>
    </border>
    <border>
      <left style="medium">
        <color rgb="FFC00000"/>
      </left>
      <right/>
      <top/>
      <bottom/>
      <diagonal/>
    </border>
    <border>
      <left/>
      <right style="medium">
        <color rgb="FFC00000"/>
      </right>
      <top/>
      <bottom/>
      <diagonal/>
    </border>
    <border>
      <left style="medium">
        <color rgb="FFC00000"/>
      </left>
      <right/>
      <top/>
      <bottom style="medium">
        <color rgb="FFC00000"/>
      </bottom>
      <diagonal/>
    </border>
    <border>
      <left/>
      <right/>
      <top/>
      <bottom style="medium">
        <color rgb="FFC00000"/>
      </bottom>
      <diagonal/>
    </border>
    <border>
      <left/>
      <right style="medium">
        <color rgb="FFC00000"/>
      </right>
      <top/>
      <bottom style="medium">
        <color rgb="FFC00000"/>
      </bottom>
      <diagonal/>
    </border>
    <border>
      <left/>
      <right style="thin">
        <color theme="0" tint="-0.24994659260841701"/>
      </right>
      <top style="thin">
        <color theme="5" tint="-0.499984740745262"/>
      </top>
      <bottom style="thin">
        <color theme="0" tint="-0.24994659260841701"/>
      </bottom>
      <diagonal/>
    </border>
    <border>
      <left style="thin">
        <color theme="0" tint="-4.9989318521683403E-2"/>
      </left>
      <right style="thin">
        <color theme="0" tint="-4.9989318521683403E-2"/>
      </right>
      <top style="thin">
        <color theme="0" tint="-0.24994659260841701"/>
      </top>
      <bottom style="thin">
        <color theme="0" tint="-4.9989318521683403E-2"/>
      </bottom>
      <diagonal/>
    </border>
    <border>
      <left style="thin">
        <color theme="0" tint="-4.9989318521683403E-2"/>
      </left>
      <right/>
      <top style="thin">
        <color theme="5" tint="-0.499984740745262"/>
      </top>
      <bottom style="thin">
        <color theme="0" tint="-0.24994659260841701"/>
      </bottom>
      <diagonal/>
    </border>
    <border>
      <left style="thin">
        <color theme="0" tint="-4.9989318521683403E-2"/>
      </left>
      <right style="thin">
        <color theme="0" tint="-4.9989318521683403E-2"/>
      </right>
      <top style="thin">
        <color theme="0" tint="-0.24994659260841701"/>
      </top>
      <bottom style="thin">
        <color theme="5" tint="-0.499984740745262"/>
      </bottom>
      <diagonal/>
    </border>
    <border>
      <left style="thin">
        <color theme="0" tint="-4.9989318521683403E-2"/>
      </left>
      <right style="thin">
        <color theme="0" tint="-4.9989318521683403E-2"/>
      </right>
      <top style="thin">
        <color theme="0" tint="-4.9989318521683403E-2"/>
      </top>
      <bottom/>
      <diagonal/>
    </border>
    <border>
      <left style="thin">
        <color theme="0" tint="-4.9989318521683403E-2"/>
      </left>
      <right style="thin">
        <color theme="0" tint="-4.9989318521683403E-2"/>
      </right>
      <top/>
      <bottom style="thin">
        <color theme="0" tint="-4.9989318521683403E-2"/>
      </bottom>
      <diagonal/>
    </border>
    <border>
      <left/>
      <right/>
      <top style="thin">
        <color theme="5" tint="-0.499984740745262"/>
      </top>
      <bottom style="thin">
        <color theme="0" tint="-0.24994659260841701"/>
      </bottom>
      <diagonal/>
    </border>
    <border>
      <left/>
      <right style="thin">
        <color theme="0" tint="-4.9989318521683403E-2"/>
      </right>
      <top style="thin">
        <color theme="0" tint="-0.24994659260841701"/>
      </top>
      <bottom style="thin">
        <color theme="0" tint="-4.9989318521683403E-2"/>
      </bottom>
      <diagonal/>
    </border>
    <border>
      <left style="thin">
        <color theme="0" tint="-4.9989318521683403E-2"/>
      </left>
      <right style="thin">
        <color theme="0" tint="-4.9989318521683403E-2"/>
      </right>
      <top style="thin">
        <color theme="5" tint="-0.499984740745262"/>
      </top>
      <bottom/>
      <diagonal/>
    </border>
    <border>
      <left style="thin">
        <color theme="0" tint="-4.9989318521683403E-2"/>
      </left>
      <right style="thin">
        <color theme="0" tint="-4.9989318521683403E-2"/>
      </right>
      <top/>
      <bottom style="thin">
        <color theme="5" tint="-0.499984740745262"/>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style="thin">
        <color theme="0" tint="-0.24994659260841701"/>
      </bottom>
      <diagonal/>
    </border>
    <border>
      <left style="thin">
        <color theme="2" tint="-9.9948118533890809E-2"/>
      </left>
      <right style="thin">
        <color theme="2" tint="-9.9948118533890809E-2"/>
      </right>
      <top style="thin">
        <color theme="6" tint="-0.499984740745262"/>
      </top>
      <bottom/>
      <diagonal/>
    </border>
    <border>
      <left style="thin">
        <color theme="2" tint="-9.9948118533890809E-2"/>
      </left>
      <right style="thin">
        <color theme="2" tint="-9.9948118533890809E-2"/>
      </right>
      <top style="thin">
        <color theme="6" tint="-0.499984740745262"/>
      </top>
      <bottom style="thin">
        <color theme="6" tint="-0.499984740745262"/>
      </bottom>
      <diagonal/>
    </border>
    <border>
      <left style="thin">
        <color theme="2" tint="-0.24994659260841701"/>
      </left>
      <right style="thin">
        <color theme="2" tint="-0.24994659260841701"/>
      </right>
      <top style="thin">
        <color indexed="64"/>
      </top>
      <bottom style="thin">
        <color theme="2" tint="-0.24994659260841701"/>
      </bottom>
      <diagonal/>
    </border>
    <border>
      <left style="thin">
        <color theme="2" tint="-0.24994659260841701"/>
      </left>
      <right style="thin">
        <color theme="2" tint="-0.24994659260841701"/>
      </right>
      <top style="thin">
        <color theme="2" tint="-0.24994659260841701"/>
      </top>
      <bottom style="thin">
        <color indexed="64"/>
      </bottom>
      <diagonal/>
    </border>
    <border>
      <left style="thin">
        <color theme="2" tint="-0.24994659260841701"/>
      </left>
      <right style="thin">
        <color theme="2" tint="-0.24994659260841701"/>
      </right>
      <top style="thin">
        <color theme="3" tint="-0.499984740745262"/>
      </top>
      <bottom style="thin">
        <color theme="3" tint="-0.499984740745262"/>
      </bottom>
      <diagonal/>
    </border>
    <border>
      <left style="thin">
        <color theme="2" tint="-0.24994659260841701"/>
      </left>
      <right style="thin">
        <color theme="3" tint="-0.499984740745262"/>
      </right>
      <top style="thin">
        <color theme="3" tint="-0.499984740745262"/>
      </top>
      <bottom style="thin">
        <color theme="3" tint="-0.499984740745262"/>
      </bottom>
      <diagonal/>
    </border>
    <border>
      <left style="thin">
        <color theme="3" tint="-0.499984740745262"/>
      </left>
      <right/>
      <top style="thin">
        <color theme="3" tint="-0.499984740745262"/>
      </top>
      <bottom style="thin">
        <color theme="3" tint="-0.499984740745262"/>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theme="0" tint="-4.9989318521683403E-2"/>
      </left>
      <right style="thin">
        <color theme="0" tint="-4.9989318521683403E-2"/>
      </right>
      <top style="thin">
        <color indexed="64"/>
      </top>
      <bottom style="thin">
        <color indexed="64"/>
      </bottom>
      <diagonal/>
    </border>
    <border>
      <left style="thin">
        <color theme="7" tint="-0.499984740745262"/>
      </left>
      <right style="thin">
        <color theme="7" tint="-0.499984740745262"/>
      </right>
      <top style="thin">
        <color theme="0" tint="-0.14996795556505021"/>
      </top>
      <bottom style="thin">
        <color theme="0" tint="-0.14996795556505021"/>
      </bottom>
      <diagonal/>
    </border>
    <border>
      <left style="thin">
        <color theme="7" tint="-0.499984740745262"/>
      </left>
      <right style="thin">
        <color theme="7" tint="-0.499984740745262"/>
      </right>
      <top style="thin">
        <color theme="7" tint="-0.499984740745262"/>
      </top>
      <bottom/>
      <diagonal/>
    </border>
    <border>
      <left/>
      <right/>
      <top style="thick">
        <color theme="1"/>
      </top>
      <bottom/>
      <diagonal/>
    </border>
    <border>
      <left/>
      <right/>
      <top style="thick">
        <color auto="1"/>
      </top>
      <bottom/>
      <diagonal/>
    </border>
    <border>
      <left style="thick">
        <color theme="0" tint="-0.34998626667073579"/>
      </left>
      <right/>
      <top style="thick">
        <color theme="0" tint="-0.34998626667073579"/>
      </top>
      <bottom style="thick">
        <color theme="0" tint="-0.34998626667073579"/>
      </bottom>
      <diagonal/>
    </border>
    <border>
      <left/>
      <right/>
      <top style="thick">
        <color theme="0" tint="-0.34998626667073579"/>
      </top>
      <bottom style="thick">
        <color theme="0" tint="-0.34998626667073579"/>
      </bottom>
      <diagonal/>
    </border>
    <border>
      <left/>
      <right style="thick">
        <color theme="0" tint="-0.34998626667073579"/>
      </right>
      <top style="thick">
        <color theme="0" tint="-0.34998626667073579"/>
      </top>
      <bottom style="thick">
        <color theme="0" tint="-0.34998626667073579"/>
      </bottom>
      <diagonal/>
    </border>
    <border>
      <left/>
      <right/>
      <top style="medium">
        <color theme="1"/>
      </top>
      <bottom/>
      <diagonal/>
    </border>
    <border>
      <left style="dashed">
        <color rgb="FFC00000"/>
      </left>
      <right/>
      <top style="dashed">
        <color rgb="FFC00000"/>
      </top>
      <bottom/>
      <diagonal/>
    </border>
    <border>
      <left/>
      <right/>
      <top style="dashed">
        <color rgb="FFC00000"/>
      </top>
      <bottom/>
      <diagonal/>
    </border>
    <border>
      <left/>
      <right style="dashed">
        <color rgb="FFC00000"/>
      </right>
      <top style="dashed">
        <color rgb="FFC00000"/>
      </top>
      <bottom/>
      <diagonal/>
    </border>
    <border>
      <left style="dashed">
        <color rgb="FFC00000"/>
      </left>
      <right/>
      <top/>
      <bottom/>
      <diagonal/>
    </border>
    <border>
      <left/>
      <right style="dashed">
        <color rgb="FFC00000"/>
      </right>
      <top/>
      <bottom/>
      <diagonal/>
    </border>
    <border>
      <left style="dashed">
        <color rgb="FFC00000"/>
      </left>
      <right/>
      <top/>
      <bottom style="dashed">
        <color rgb="FFC00000"/>
      </bottom>
      <diagonal/>
    </border>
    <border>
      <left/>
      <right/>
      <top/>
      <bottom style="dashed">
        <color rgb="FFC00000"/>
      </bottom>
      <diagonal/>
    </border>
    <border>
      <left/>
      <right style="dashed">
        <color rgb="FFC00000"/>
      </right>
      <top/>
      <bottom style="dashed">
        <color rgb="FFC00000"/>
      </bottom>
      <diagonal/>
    </border>
    <border>
      <left/>
      <right/>
      <top/>
      <bottom style="medium">
        <color indexed="64"/>
      </bottom>
      <diagonal/>
    </border>
    <border>
      <left style="thin">
        <color theme="7" tint="-0.499984740745262"/>
      </left>
      <right/>
      <top style="thin">
        <color theme="0" tint="-0.14996795556505021"/>
      </top>
      <bottom style="thin">
        <color theme="0" tint="-0.14996795556505021"/>
      </bottom>
      <diagonal/>
    </border>
    <border>
      <left style="thin">
        <color theme="7" tint="-0.499984740745262"/>
      </left>
      <right/>
      <top style="thin">
        <color theme="7" tint="-0.499984740745262"/>
      </top>
      <bottom/>
      <diagonal/>
    </border>
    <border>
      <left style="thin">
        <color theme="7" tint="-0.499984740745262"/>
      </left>
      <right style="thin">
        <color theme="7" tint="-0.499984740745262"/>
      </right>
      <top style="thin">
        <color theme="0" tint="-0.14996795556505021"/>
      </top>
      <bottom/>
      <diagonal/>
    </border>
    <border>
      <left style="thin">
        <color theme="7" tint="-0.499984740745262"/>
      </left>
      <right/>
      <top style="thin">
        <color theme="0" tint="-0.14996795556505021"/>
      </top>
      <bottom/>
      <diagonal/>
    </border>
    <border>
      <left/>
      <right style="thin">
        <color theme="0" tint="-4.9989318521683403E-2"/>
      </right>
      <top style="thin">
        <color theme="0" tint="-4.9989318521683403E-2"/>
      </top>
      <bottom/>
      <diagonal/>
    </border>
    <border>
      <left style="thin">
        <color theme="1" tint="0.24994659260841701"/>
      </left>
      <right/>
      <top style="thin">
        <color theme="1" tint="0.24994659260841701"/>
      </top>
      <bottom style="thin">
        <color theme="1" tint="0.24994659260841701"/>
      </bottom>
      <diagonal/>
    </border>
    <border>
      <left style="thick">
        <color theme="0" tint="-0.34998626667073579"/>
      </left>
      <right/>
      <top style="thick">
        <color theme="0" tint="-0.34998626667073579"/>
      </top>
      <bottom/>
      <diagonal/>
    </border>
    <border>
      <left/>
      <right/>
      <top style="thick">
        <color theme="0" tint="-0.34998626667073579"/>
      </top>
      <bottom/>
      <diagonal/>
    </border>
    <border>
      <left/>
      <right style="thick">
        <color theme="0" tint="-0.34998626667073579"/>
      </right>
      <top style="thick">
        <color theme="0" tint="-0.34998626667073579"/>
      </top>
      <bottom/>
      <diagonal/>
    </border>
    <border>
      <left style="thick">
        <color theme="0" tint="-0.34998626667073579"/>
      </left>
      <right/>
      <top/>
      <bottom/>
      <diagonal/>
    </border>
    <border>
      <left/>
      <right style="thick">
        <color theme="0" tint="-0.34998626667073579"/>
      </right>
      <top/>
      <bottom/>
      <diagonal/>
    </border>
    <border>
      <left style="thick">
        <color theme="0" tint="-0.34998626667073579"/>
      </left>
      <right/>
      <top/>
      <bottom style="thick">
        <color theme="0" tint="-0.34998626667073579"/>
      </bottom>
      <diagonal/>
    </border>
    <border>
      <left/>
      <right/>
      <top/>
      <bottom style="thick">
        <color theme="0" tint="-0.34998626667073579"/>
      </bottom>
      <diagonal/>
    </border>
    <border>
      <left/>
      <right style="thick">
        <color theme="0" tint="-0.34998626667073579"/>
      </right>
      <top/>
      <bottom style="thick">
        <color theme="0" tint="-0.34998626667073579"/>
      </bottom>
      <diagonal/>
    </border>
    <border>
      <left/>
      <right/>
      <top style="thin">
        <color theme="7" tint="-0.499984740745262"/>
      </top>
      <bottom/>
      <diagonal/>
    </border>
  </borders>
  <cellStyleXfs count="7">
    <xf numFmtId="0" fontId="0" fillId="0" borderId="0"/>
    <xf numFmtId="9" fontId="1" fillId="0" borderId="0" applyFont="0" applyFill="0" applyBorder="0" applyAlignment="0" applyProtection="0"/>
    <xf numFmtId="0" fontId="6" fillId="0" borderId="0" applyNumberFormat="0" applyFill="0" applyBorder="0" applyAlignment="0" applyProtection="0"/>
    <xf numFmtId="0" fontId="8" fillId="2" borderId="0" applyNumberFormat="0" applyBorder="0" applyAlignment="0" applyProtection="0"/>
    <xf numFmtId="0" fontId="1" fillId="3" borderId="0" applyNumberFormat="0" applyBorder="0" applyAlignment="0" applyProtection="0"/>
    <xf numFmtId="0" fontId="8" fillId="4" borderId="0" applyNumberFormat="0" applyBorder="0" applyAlignment="0" applyProtection="0"/>
    <xf numFmtId="0" fontId="20" fillId="0" borderId="0" applyNumberFormat="0" applyFill="0" applyBorder="0" applyAlignment="0" applyProtection="0"/>
  </cellStyleXfs>
  <cellXfs count="610">
    <xf numFmtId="0" fontId="0" fillId="0" borderId="0" xfId="0"/>
    <xf numFmtId="0" fontId="0" fillId="0" borderId="0" xfId="0" applyFill="1"/>
    <xf numFmtId="0" fontId="38" fillId="0" borderId="0" xfId="0" applyFont="1"/>
    <xf numFmtId="0" fontId="41" fillId="0" borderId="0" xfId="0" applyFont="1"/>
    <xf numFmtId="0" fontId="0" fillId="0" borderId="0" xfId="0" applyAlignment="1"/>
    <xf numFmtId="0" fontId="51" fillId="0" borderId="0" xfId="0" applyFont="1"/>
    <xf numFmtId="0" fontId="20" fillId="0" borderId="0" xfId="6" applyProtection="1"/>
    <xf numFmtId="164" fontId="5" fillId="0" borderId="1" xfId="1" applyNumberFormat="1" applyFont="1" applyFill="1" applyBorder="1" applyAlignment="1" applyProtection="1">
      <alignment horizontal="center" vertical="center"/>
      <protection locked="0"/>
    </xf>
    <xf numFmtId="164" fontId="5" fillId="0" borderId="1" xfId="1" applyNumberFormat="1" applyFont="1" applyBorder="1" applyAlignment="1" applyProtection="1">
      <alignment horizontal="center" vertical="center"/>
      <protection locked="0"/>
    </xf>
    <xf numFmtId="164" fontId="39" fillId="0" borderId="1" xfId="0" applyNumberFormat="1" applyFont="1" applyBorder="1" applyAlignment="1" applyProtection="1">
      <alignment horizontal="center" vertical="center"/>
      <protection locked="0"/>
    </xf>
    <xf numFmtId="164" fontId="39" fillId="0" borderId="1" xfId="0" applyNumberFormat="1" applyFont="1" applyFill="1" applyBorder="1" applyAlignment="1" applyProtection="1">
      <alignment horizontal="center" vertical="center"/>
      <protection locked="0"/>
    </xf>
    <xf numFmtId="0" fontId="0" fillId="0" borderId="0" xfId="0" applyAlignment="1">
      <alignment horizontal="left"/>
    </xf>
    <xf numFmtId="0" fontId="0" fillId="6" borderId="0" xfId="0" applyFill="1"/>
    <xf numFmtId="0" fontId="67" fillId="6" borderId="0" xfId="0" applyFont="1" applyFill="1"/>
    <xf numFmtId="0" fontId="20" fillId="0" borderId="0" xfId="6" applyAlignment="1" applyProtection="1">
      <alignment horizontal="right"/>
    </xf>
    <xf numFmtId="165" fontId="0" fillId="0" borderId="29" xfId="1" applyNumberFormat="1" applyFont="1" applyBorder="1" applyAlignment="1" applyProtection="1">
      <alignment horizontal="center" vertical="center"/>
      <protection locked="0"/>
    </xf>
    <xf numFmtId="0" fontId="28" fillId="6" borderId="7" xfId="0" applyFont="1" applyFill="1" applyBorder="1" applyAlignment="1" applyProtection="1">
      <alignment horizontal="left" vertical="center" wrapText="1"/>
      <protection locked="0"/>
    </xf>
    <xf numFmtId="0" fontId="28" fillId="0" borderId="7" xfId="0" applyFont="1" applyBorder="1" applyAlignment="1" applyProtection="1">
      <alignment horizontal="left" vertical="center" wrapText="1"/>
      <protection locked="0"/>
    </xf>
    <xf numFmtId="0" fontId="28" fillId="0" borderId="28" xfId="0" applyFont="1" applyBorder="1" applyAlignment="1" applyProtection="1">
      <alignment horizontal="left" vertical="center" wrapText="1"/>
      <protection locked="0"/>
    </xf>
    <xf numFmtId="165" fontId="28" fillId="16" borderId="22" xfId="1" applyNumberFormat="1" applyFont="1" applyFill="1" applyBorder="1" applyAlignment="1" applyProtection="1">
      <alignment horizontal="center" vertical="center" wrapText="1"/>
    </xf>
    <xf numFmtId="165" fontId="28" fillId="16" borderId="22" xfId="0" applyNumberFormat="1" applyFont="1" applyFill="1" applyBorder="1" applyAlignment="1" applyProtection="1">
      <alignment horizontal="center" vertical="center" wrapText="1"/>
    </xf>
    <xf numFmtId="0" fontId="0" fillId="0" borderId="7" xfId="0" applyBorder="1" applyProtection="1">
      <protection locked="0"/>
    </xf>
    <xf numFmtId="0" fontId="0" fillId="0" borderId="7" xfId="0" applyBorder="1" applyAlignment="1" applyProtection="1">
      <alignment wrapText="1"/>
      <protection locked="0"/>
    </xf>
    <xf numFmtId="165" fontId="0" fillId="0" borderId="7" xfId="1" applyNumberFormat="1" applyFont="1" applyFill="1" applyBorder="1" applyProtection="1">
      <protection locked="0"/>
    </xf>
    <xf numFmtId="0" fontId="21" fillId="0" borderId="0" xfId="6" applyFont="1" applyProtection="1"/>
    <xf numFmtId="0" fontId="23" fillId="0" borderId="0" xfId="2" applyFont="1" applyAlignment="1" applyProtection="1">
      <alignment wrapText="1"/>
    </xf>
    <xf numFmtId="0" fontId="0" fillId="0" borderId="0" xfId="0" applyProtection="1"/>
    <xf numFmtId="0" fontId="18" fillId="0" borderId="0" xfId="2" applyFont="1" applyBorder="1" applyAlignment="1" applyProtection="1">
      <alignment horizontal="center"/>
    </xf>
    <xf numFmtId="0" fontId="0" fillId="0" borderId="0" xfId="0" applyAlignment="1" applyProtection="1">
      <alignment horizontal="left"/>
    </xf>
    <xf numFmtId="0" fontId="5" fillId="0" borderId="0" xfId="0" applyFont="1" applyAlignment="1" applyProtection="1">
      <alignment horizontal="left"/>
    </xf>
    <xf numFmtId="0" fontId="0" fillId="0" borderId="0" xfId="0" applyFill="1" applyAlignment="1" applyProtection="1">
      <alignment horizontal="left"/>
    </xf>
    <xf numFmtId="0" fontId="43" fillId="0" borderId="0" xfId="0" applyFont="1" applyFill="1" applyProtection="1"/>
    <xf numFmtId="0" fontId="5" fillId="0" borderId="0" xfId="0" applyFont="1" applyProtection="1"/>
    <xf numFmtId="0" fontId="13" fillId="0" borderId="0" xfId="0" applyFont="1" applyProtection="1"/>
    <xf numFmtId="0" fontId="5" fillId="0" borderId="0" xfId="0" applyFont="1" applyAlignment="1" applyProtection="1"/>
    <xf numFmtId="0" fontId="0" fillId="0" borderId="0" xfId="0" applyAlignment="1" applyProtection="1"/>
    <xf numFmtId="0" fontId="16" fillId="0" borderId="0" xfId="0" applyFont="1" applyFill="1" applyBorder="1" applyAlignment="1" applyProtection="1">
      <alignment horizontal="center" vertical="center" wrapText="1"/>
    </xf>
    <xf numFmtId="1" fontId="38" fillId="0" borderId="0" xfId="1" applyNumberFormat="1" applyFont="1" applyFill="1" applyBorder="1" applyAlignment="1" applyProtection="1">
      <alignment horizontal="center" vertical="center"/>
    </xf>
    <xf numFmtId="0" fontId="16" fillId="0" borderId="0" xfId="0" applyFont="1" applyFill="1" applyBorder="1" applyAlignment="1" applyProtection="1">
      <alignment horizontal="left" vertical="center"/>
    </xf>
    <xf numFmtId="9" fontId="5" fillId="0" borderId="0" xfId="1" applyFont="1" applyFill="1" applyBorder="1" applyAlignment="1" applyProtection="1">
      <alignment vertical="center"/>
    </xf>
    <xf numFmtId="0" fontId="5" fillId="0" borderId="0" xfId="0" applyFont="1" applyFill="1" applyProtection="1"/>
    <xf numFmtId="0" fontId="8" fillId="0" borderId="0" xfId="5" applyFill="1" applyBorder="1" applyAlignment="1" applyProtection="1">
      <alignment vertical="center"/>
    </xf>
    <xf numFmtId="0" fontId="0" fillId="0" borderId="0" xfId="0" applyFill="1" applyProtection="1"/>
    <xf numFmtId="0" fontId="16" fillId="0" borderId="0" xfId="0" applyFont="1" applyFill="1" applyBorder="1" applyAlignment="1" applyProtection="1">
      <alignment horizontal="left" vertical="center" wrapText="1"/>
    </xf>
    <xf numFmtId="0" fontId="41" fillId="0" borderId="0" xfId="0" applyFont="1" applyProtection="1"/>
    <xf numFmtId="0" fontId="19" fillId="0" borderId="0" xfId="2" applyFont="1" applyProtection="1"/>
    <xf numFmtId="0" fontId="11" fillId="0" borderId="0" xfId="0" applyFont="1" applyProtection="1"/>
    <xf numFmtId="0" fontId="4" fillId="0" borderId="0" xfId="0" applyFont="1" applyAlignment="1" applyProtection="1">
      <alignment horizontal="left" vertical="center"/>
    </xf>
    <xf numFmtId="0" fontId="5" fillId="0" borderId="6" xfId="0" applyFont="1" applyBorder="1" applyProtection="1"/>
    <xf numFmtId="0" fontId="58" fillId="0" borderId="1" xfId="0" applyFont="1" applyFill="1" applyBorder="1" applyAlignment="1" applyProtection="1">
      <alignment horizontal="center" vertical="center"/>
    </xf>
    <xf numFmtId="164" fontId="5" fillId="4" borderId="1" xfId="5" applyNumberFormat="1" applyFont="1" applyBorder="1" applyAlignment="1" applyProtection="1">
      <alignment horizontal="center" vertical="center"/>
    </xf>
    <xf numFmtId="0" fontId="59" fillId="0" borderId="1" xfId="0" applyFont="1" applyFill="1" applyBorder="1" applyAlignment="1" applyProtection="1">
      <alignment horizontal="center" vertical="center"/>
    </xf>
    <xf numFmtId="0" fontId="60" fillId="0" borderId="1" xfId="0" applyFont="1" applyFill="1" applyBorder="1" applyAlignment="1" applyProtection="1">
      <alignment horizontal="center" vertical="center"/>
    </xf>
    <xf numFmtId="0" fontId="37" fillId="0" borderId="0" xfId="0" applyFont="1" applyFill="1" applyBorder="1" applyAlignment="1" applyProtection="1">
      <alignment horizontal="center" vertical="center"/>
    </xf>
    <xf numFmtId="0" fontId="38" fillId="0" borderId="0" xfId="0" applyFont="1" applyFill="1" applyProtection="1"/>
    <xf numFmtId="0" fontId="17" fillId="0" borderId="0" xfId="0" applyFont="1" applyFill="1" applyProtection="1"/>
    <xf numFmtId="0" fontId="17" fillId="0" borderId="0" xfId="0" applyFont="1" applyProtection="1"/>
    <xf numFmtId="1" fontId="5" fillId="0" borderId="0" xfId="0" applyNumberFormat="1" applyFont="1" applyProtection="1"/>
    <xf numFmtId="1" fontId="5" fillId="0" borderId="0" xfId="1" applyNumberFormat="1" applyFont="1" applyBorder="1" applyAlignment="1" applyProtection="1">
      <alignment horizontal="center" vertical="center"/>
    </xf>
    <xf numFmtId="1" fontId="39" fillId="0" borderId="0" xfId="0" applyNumberFormat="1" applyFont="1" applyBorder="1" applyAlignment="1" applyProtection="1">
      <alignment horizontal="center" vertical="center"/>
    </xf>
    <xf numFmtId="0" fontId="4" fillId="0" borderId="0" xfId="0" applyFont="1" applyAlignment="1" applyProtection="1">
      <alignment horizontal="left" indent="7"/>
    </xf>
    <xf numFmtId="0" fontId="12" fillId="0" borderId="0" xfId="0" applyFont="1" applyFill="1" applyBorder="1" applyAlignment="1" applyProtection="1">
      <alignment horizontal="center" vertical="center"/>
    </xf>
    <xf numFmtId="1" fontId="43" fillId="0" borderId="0" xfId="1" applyNumberFormat="1" applyFont="1" applyFill="1" applyBorder="1" applyAlignment="1" applyProtection="1">
      <alignment horizontal="center" vertical="center"/>
    </xf>
    <xf numFmtId="0" fontId="12" fillId="0" borderId="0" xfId="0" applyFont="1" applyProtection="1"/>
    <xf numFmtId="0" fontId="5" fillId="0" borderId="0" xfId="0" applyFont="1" applyFill="1" applyBorder="1" applyProtection="1"/>
    <xf numFmtId="0" fontId="5" fillId="0" borderId="0" xfId="0" applyFont="1" applyBorder="1" applyProtection="1"/>
    <xf numFmtId="0" fontId="20" fillId="0" borderId="0" xfId="6" applyAlignment="1" applyProtection="1">
      <alignment vertical="top"/>
    </xf>
    <xf numFmtId="0" fontId="5" fillId="0" borderId="0" xfId="0" applyFont="1" applyAlignment="1" applyProtection="1">
      <alignment wrapText="1"/>
    </xf>
    <xf numFmtId="0" fontId="18" fillId="0" borderId="0" xfId="2" applyFont="1" applyBorder="1" applyAlignment="1" applyProtection="1">
      <alignment horizontal="center" wrapText="1"/>
    </xf>
    <xf numFmtId="0" fontId="24" fillId="0" borderId="0" xfId="2" applyFont="1" applyAlignment="1" applyProtection="1">
      <alignment horizontal="center" vertical="top"/>
    </xf>
    <xf numFmtId="0" fontId="25" fillId="0" borderId="0" xfId="2" applyFont="1" applyBorder="1" applyAlignment="1" applyProtection="1">
      <alignment horizontal="center" vertical="center"/>
    </xf>
    <xf numFmtId="0" fontId="0" fillId="10" borderId="7" xfId="0" applyFill="1" applyBorder="1" applyProtection="1"/>
    <xf numFmtId="165" fontId="0" fillId="9" borderId="7" xfId="1" applyNumberFormat="1" applyFont="1" applyFill="1" applyBorder="1" applyProtection="1"/>
    <xf numFmtId="165" fontId="0" fillId="9" borderId="7" xfId="1" applyNumberFormat="1" applyFont="1" applyFill="1" applyBorder="1" applyAlignment="1" applyProtection="1">
      <alignment wrapText="1"/>
    </xf>
    <xf numFmtId="0" fontId="0" fillId="10" borderId="17" xfId="0" applyFill="1" applyBorder="1" applyProtection="1"/>
    <xf numFmtId="165" fontId="0" fillId="9" borderId="17" xfId="1" applyNumberFormat="1" applyFont="1" applyFill="1" applyBorder="1" applyProtection="1"/>
    <xf numFmtId="165" fontId="0" fillId="9" borderId="17" xfId="1" applyNumberFormat="1" applyFont="1" applyFill="1" applyBorder="1" applyAlignment="1" applyProtection="1">
      <alignment wrapText="1"/>
    </xf>
    <xf numFmtId="0" fontId="2" fillId="9" borderId="9" xfId="0" applyFont="1" applyFill="1" applyBorder="1" applyProtection="1"/>
    <xf numFmtId="0" fontId="2" fillId="9" borderId="9" xfId="0" applyFont="1" applyFill="1" applyBorder="1" applyAlignment="1" applyProtection="1">
      <alignment wrapText="1"/>
    </xf>
    <xf numFmtId="0" fontId="2" fillId="10" borderId="7" xfId="0" applyFont="1" applyFill="1" applyBorder="1" applyProtection="1"/>
    <xf numFmtId="165" fontId="2" fillId="9" borderId="7" xfId="1" applyNumberFormat="1" applyFont="1" applyFill="1" applyBorder="1" applyProtection="1"/>
    <xf numFmtId="165" fontId="2" fillId="9" borderId="7" xfId="1" applyNumberFormat="1" applyFont="1" applyFill="1" applyBorder="1" applyAlignment="1" applyProtection="1">
      <alignment wrapText="1"/>
    </xf>
    <xf numFmtId="0" fontId="29" fillId="0" borderId="13" xfId="0" applyFont="1" applyFill="1" applyBorder="1" applyAlignment="1" applyProtection="1">
      <alignment horizontal="center" vertical="center"/>
    </xf>
    <xf numFmtId="0" fontId="62" fillId="0" borderId="13" xfId="2" applyFont="1" applyFill="1" applyBorder="1" applyAlignment="1" applyProtection="1">
      <alignment horizontal="center" vertical="center" wrapText="1"/>
    </xf>
    <xf numFmtId="0" fontId="3" fillId="0" borderId="13" xfId="0" applyFont="1" applyFill="1" applyBorder="1" applyAlignment="1" applyProtection="1">
      <alignment horizontal="center"/>
    </xf>
    <xf numFmtId="0" fontId="0" fillId="0" borderId="13" xfId="0" applyFill="1" applyBorder="1" applyProtection="1"/>
    <xf numFmtId="0" fontId="42" fillId="0" borderId="0" xfId="0" applyFont="1" applyAlignment="1" applyProtection="1"/>
    <xf numFmtId="0" fontId="0" fillId="9" borderId="7" xfId="0" applyFill="1" applyBorder="1" applyProtection="1"/>
    <xf numFmtId="0" fontId="0" fillId="0" borderId="0" xfId="0" applyAlignment="1" applyProtection="1">
      <alignment wrapText="1"/>
    </xf>
    <xf numFmtId="0" fontId="0" fillId="6" borderId="0" xfId="0" applyFill="1" applyBorder="1" applyProtection="1"/>
    <xf numFmtId="0" fontId="30" fillId="0" borderId="0" xfId="0" applyFont="1" applyProtection="1"/>
    <xf numFmtId="0" fontId="8" fillId="0" borderId="0" xfId="0" applyFont="1" applyProtection="1"/>
    <xf numFmtId="0" fontId="12" fillId="0" borderId="0" xfId="0" applyFont="1" applyAlignment="1" applyProtection="1">
      <alignment horizontal="left" wrapText="1"/>
    </xf>
    <xf numFmtId="0" fontId="32" fillId="0" borderId="0" xfId="0" applyFont="1" applyBorder="1" applyAlignment="1" applyProtection="1">
      <alignment vertical="top" wrapText="1"/>
    </xf>
    <xf numFmtId="0" fontId="12" fillId="0" borderId="0" xfId="0" applyFont="1" applyBorder="1" applyAlignment="1" applyProtection="1">
      <alignment horizontal="left" wrapText="1"/>
    </xf>
    <xf numFmtId="0" fontId="0" fillId="0" borderId="0" xfId="0" applyBorder="1" applyProtection="1"/>
    <xf numFmtId="0" fontId="14" fillId="0" borderId="0" xfId="0" applyFont="1" applyAlignment="1" applyProtection="1">
      <alignment wrapText="1"/>
    </xf>
    <xf numFmtId="0" fontId="51" fillId="0" borderId="0" xfId="0" applyFont="1" applyProtection="1"/>
    <xf numFmtId="0" fontId="2" fillId="0" borderId="0" xfId="0" applyFont="1" applyBorder="1" applyAlignment="1" applyProtection="1">
      <alignment horizontal="left"/>
    </xf>
    <xf numFmtId="0" fontId="0" fillId="0" borderId="0" xfId="0" applyFont="1" applyBorder="1" applyProtection="1"/>
    <xf numFmtId="0" fontId="12" fillId="0" borderId="0" xfId="0" applyFont="1" applyAlignment="1" applyProtection="1">
      <alignment vertical="top" wrapText="1"/>
    </xf>
    <xf numFmtId="0" fontId="33" fillId="0" borderId="0" xfId="0" applyFont="1" applyBorder="1" applyProtection="1"/>
    <xf numFmtId="0" fontId="54" fillId="0" borderId="0" xfId="0" applyFont="1" applyBorder="1" applyProtection="1"/>
    <xf numFmtId="0" fontId="0" fillId="0" borderId="0" xfId="0" applyFont="1" applyBorder="1" applyAlignment="1" applyProtection="1">
      <alignment horizontal="left"/>
    </xf>
    <xf numFmtId="0" fontId="30" fillId="0" borderId="0" xfId="0" applyFont="1" applyBorder="1" applyAlignment="1" applyProtection="1"/>
    <xf numFmtId="0" fontId="35" fillId="0" borderId="0" xfId="0" applyFont="1" applyBorder="1" applyProtection="1"/>
    <xf numFmtId="0" fontId="0" fillId="0" borderId="29" xfId="0" applyBorder="1" applyAlignment="1" applyProtection="1">
      <alignment horizontal="center"/>
      <protection locked="0"/>
    </xf>
    <xf numFmtId="1" fontId="0" fillId="15" borderId="29" xfId="0" applyNumberFormat="1" applyFill="1" applyBorder="1" applyAlignment="1" applyProtection="1">
      <alignment horizontal="center"/>
    </xf>
    <xf numFmtId="0" fontId="28" fillId="0" borderId="7" xfId="0" applyFont="1" applyFill="1" applyBorder="1" applyAlignment="1" applyProtection="1">
      <alignment vertical="center" wrapText="1"/>
      <protection locked="0"/>
    </xf>
    <xf numFmtId="0" fontId="20" fillId="0" borderId="0" xfId="6" applyAlignment="1" applyProtection="1">
      <alignment horizontal="right" vertical="top"/>
    </xf>
    <xf numFmtId="0" fontId="64" fillId="18" borderId="7" xfId="0" applyFont="1" applyFill="1" applyBorder="1" applyAlignment="1" applyProtection="1">
      <alignment horizontal="center" vertical="center" wrapText="1"/>
    </xf>
    <xf numFmtId="0" fontId="5" fillId="0" borderId="0" xfId="0" applyFont="1" applyAlignment="1" applyProtection="1">
      <alignment horizontal="center"/>
    </xf>
    <xf numFmtId="0" fontId="0" fillId="0" borderId="0" xfId="0" applyAlignment="1" applyProtection="1">
      <alignment horizontal="center"/>
    </xf>
    <xf numFmtId="0" fontId="64" fillId="17" borderId="8" xfId="0" applyFont="1" applyFill="1" applyBorder="1" applyAlignment="1" applyProtection="1">
      <alignment horizontal="center" vertical="center" wrapText="1"/>
    </xf>
    <xf numFmtId="0" fontId="33" fillId="17" borderId="8" xfId="0" applyFont="1" applyFill="1" applyBorder="1" applyAlignment="1" applyProtection="1">
      <alignment horizontal="center" vertical="center" wrapText="1"/>
    </xf>
    <xf numFmtId="0" fontId="33" fillId="17" borderId="7" xfId="0" applyFont="1" applyFill="1" applyBorder="1" applyAlignment="1" applyProtection="1">
      <alignment horizontal="center" vertical="center" textRotation="90" wrapText="1"/>
    </xf>
    <xf numFmtId="0" fontId="64" fillId="17" borderId="7" xfId="0" applyFont="1" applyFill="1" applyBorder="1" applyAlignment="1" applyProtection="1">
      <alignment horizontal="center" vertical="center" wrapText="1"/>
    </xf>
    <xf numFmtId="0" fontId="33" fillId="17" borderId="7" xfId="0" applyFont="1" applyFill="1" applyBorder="1" applyAlignment="1" applyProtection="1">
      <alignment horizontal="center" vertical="center" wrapText="1"/>
    </xf>
    <xf numFmtId="0" fontId="56" fillId="0" borderId="0" xfId="0" applyFont="1" applyProtection="1"/>
    <xf numFmtId="0" fontId="55" fillId="0" borderId="0" xfId="0" applyFont="1" applyAlignment="1" applyProtection="1">
      <alignment horizontal="right" vertical="top"/>
    </xf>
    <xf numFmtId="0" fontId="55" fillId="0" borderId="0" xfId="0" applyFont="1" applyAlignment="1" applyProtection="1">
      <alignment horizontal="right"/>
    </xf>
    <xf numFmtId="0" fontId="5" fillId="0" borderId="1" xfId="0" applyFont="1" applyBorder="1" applyAlignment="1" applyProtection="1">
      <alignment horizontal="center" vertical="center"/>
      <protection locked="0"/>
    </xf>
    <xf numFmtId="0" fontId="28" fillId="6" borderId="28" xfId="0" applyFont="1" applyFill="1" applyBorder="1" applyAlignment="1" applyProtection="1">
      <alignment horizontal="left" vertical="center" wrapText="1"/>
      <protection locked="0"/>
    </xf>
    <xf numFmtId="0" fontId="0" fillId="0" borderId="31" xfId="0" applyFont="1" applyBorder="1" applyAlignment="1" applyProtection="1">
      <alignment readingOrder="1"/>
      <protection locked="0"/>
    </xf>
    <xf numFmtId="0" fontId="0" fillId="0" borderId="27" xfId="0" applyFont="1" applyBorder="1" applyAlignment="1" applyProtection="1">
      <alignment readingOrder="1"/>
      <protection locked="0"/>
    </xf>
    <xf numFmtId="0" fontId="0" fillId="0" borderId="30" xfId="0" applyFont="1" applyBorder="1" applyAlignment="1" applyProtection="1">
      <alignment readingOrder="1"/>
      <protection locked="0"/>
    </xf>
    <xf numFmtId="0" fontId="0" fillId="0" borderId="31" xfId="0" applyFont="1" applyBorder="1" applyAlignment="1" applyProtection="1">
      <alignment wrapText="1"/>
      <protection locked="0"/>
    </xf>
    <xf numFmtId="0" fontId="0" fillId="0" borderId="27" xfId="0" applyFont="1" applyBorder="1" applyAlignment="1" applyProtection="1">
      <alignment wrapText="1"/>
      <protection locked="0"/>
    </xf>
    <xf numFmtId="0" fontId="0" fillId="0" borderId="30" xfId="0" applyFont="1" applyBorder="1" applyAlignment="1" applyProtection="1">
      <alignment wrapText="1"/>
      <protection locked="0"/>
    </xf>
    <xf numFmtId="0" fontId="0" fillId="0" borderId="33" xfId="0" applyFont="1" applyBorder="1" applyAlignment="1" applyProtection="1">
      <alignment wrapText="1"/>
      <protection locked="0"/>
    </xf>
    <xf numFmtId="0" fontId="73" fillId="0" borderId="7" xfId="0" applyFont="1" applyBorder="1" applyAlignment="1" applyProtection="1">
      <alignment horizontal="justify" vertical="center" readingOrder="1"/>
      <protection locked="0"/>
    </xf>
    <xf numFmtId="0" fontId="0" fillId="0" borderId="7" xfId="0" applyFont="1" applyBorder="1" applyAlignment="1" applyProtection="1">
      <alignment wrapText="1"/>
      <protection locked="0"/>
    </xf>
    <xf numFmtId="1" fontId="5" fillId="4" borderId="1" xfId="5" applyNumberFormat="1" applyFont="1" applyFill="1" applyBorder="1" applyAlignment="1" applyProtection="1">
      <alignment horizontal="center" vertical="center"/>
    </xf>
    <xf numFmtId="165" fontId="28" fillId="20" borderId="22" xfId="0" applyNumberFormat="1" applyFont="1" applyFill="1" applyBorder="1" applyAlignment="1" applyProtection="1">
      <alignment horizontal="center" vertical="center" wrapText="1"/>
    </xf>
    <xf numFmtId="165" fontId="28" fillId="0" borderId="22" xfId="0" applyNumberFormat="1" applyFont="1" applyFill="1" applyBorder="1" applyAlignment="1" applyProtection="1">
      <alignment horizontal="center" vertical="center" wrapText="1"/>
      <protection locked="0"/>
    </xf>
    <xf numFmtId="165" fontId="28" fillId="0" borderId="22" xfId="1" applyNumberFormat="1" applyFont="1" applyFill="1" applyBorder="1" applyAlignment="1" applyProtection="1">
      <alignment horizontal="center" vertical="center" wrapText="1"/>
      <protection locked="0"/>
    </xf>
    <xf numFmtId="0" fontId="11" fillId="24" borderId="1" xfId="4" applyFont="1" applyFill="1" applyBorder="1" applyAlignment="1" applyProtection="1">
      <alignment horizontal="center" vertical="center" wrapText="1"/>
    </xf>
    <xf numFmtId="165" fontId="28" fillId="16" borderId="21" xfId="1" applyNumberFormat="1" applyFont="1" applyFill="1" applyBorder="1" applyAlignment="1" applyProtection="1">
      <alignment horizontal="center" vertical="center" wrapText="1"/>
    </xf>
    <xf numFmtId="0" fontId="27" fillId="21" borderId="45" xfId="3" applyFont="1" applyFill="1" applyBorder="1" applyAlignment="1" applyProtection="1">
      <alignment horizontal="center" vertical="center"/>
    </xf>
    <xf numFmtId="0" fontId="27" fillId="21" borderId="49" xfId="3" applyFont="1" applyFill="1" applyBorder="1" applyAlignment="1" applyProtection="1">
      <alignment horizontal="center" vertical="center"/>
    </xf>
    <xf numFmtId="0" fontId="27" fillId="21" borderId="43" xfId="3" applyFont="1" applyFill="1" applyBorder="1" applyAlignment="1" applyProtection="1">
      <alignment horizontal="center" vertical="center"/>
    </xf>
    <xf numFmtId="0" fontId="27" fillId="21" borderId="1" xfId="3" applyFont="1" applyFill="1" applyBorder="1" applyAlignment="1" applyProtection="1">
      <alignment horizontal="center" vertical="center"/>
    </xf>
    <xf numFmtId="0" fontId="93" fillId="0" borderId="0" xfId="0" applyFont="1"/>
    <xf numFmtId="0" fontId="3" fillId="9" borderId="7" xfId="0" applyFont="1" applyFill="1" applyBorder="1" applyAlignment="1" applyProtection="1">
      <alignment horizontal="center"/>
    </xf>
    <xf numFmtId="0" fontId="3" fillId="9" borderId="17" xfId="0" applyFont="1" applyFill="1" applyBorder="1" applyAlignment="1" applyProtection="1">
      <alignment horizontal="center"/>
    </xf>
    <xf numFmtId="0" fontId="10" fillId="9" borderId="7" xfId="0" applyFont="1" applyFill="1" applyBorder="1" applyAlignment="1" applyProtection="1">
      <alignment horizontal="center"/>
    </xf>
    <xf numFmtId="0" fontId="3" fillId="24" borderId="7" xfId="0" applyFont="1" applyFill="1" applyBorder="1" applyAlignment="1" applyProtection="1">
      <alignment horizontal="center"/>
    </xf>
    <xf numFmtId="0" fontId="3" fillId="24" borderId="17" xfId="0" applyFont="1" applyFill="1" applyBorder="1" applyAlignment="1" applyProtection="1">
      <alignment horizontal="center"/>
    </xf>
    <xf numFmtId="0" fontId="10" fillId="24" borderId="7" xfId="0" applyFont="1" applyFill="1" applyBorder="1" applyAlignment="1" applyProtection="1">
      <alignment horizontal="center"/>
    </xf>
    <xf numFmtId="0" fontId="77" fillId="22" borderId="63" xfId="2" applyFont="1" applyFill="1" applyBorder="1" applyAlignment="1" applyProtection="1">
      <alignment horizontal="center" vertical="center" wrapText="1"/>
    </xf>
    <xf numFmtId="0" fontId="10" fillId="9" borderId="8" xfId="0" applyFont="1" applyFill="1" applyBorder="1" applyAlignment="1" applyProtection="1">
      <alignment horizontal="center"/>
    </xf>
    <xf numFmtId="0" fontId="27" fillId="25" borderId="7" xfId="0" applyFont="1" applyFill="1" applyBorder="1" applyAlignment="1" applyProtection="1">
      <alignment horizontal="center"/>
    </xf>
    <xf numFmtId="0" fontId="74" fillId="29" borderId="1" xfId="4" applyFont="1" applyFill="1" applyBorder="1" applyAlignment="1" applyProtection="1">
      <alignment horizontal="center" vertical="center" wrapText="1"/>
    </xf>
    <xf numFmtId="0" fontId="83" fillId="31" borderId="56" xfId="0" applyFont="1" applyFill="1" applyBorder="1" applyAlignment="1" applyProtection="1">
      <alignment horizontal="center" vertical="center" wrapText="1"/>
    </xf>
    <xf numFmtId="0" fontId="83" fillId="31" borderId="55" xfId="0" applyFont="1" applyFill="1" applyBorder="1" applyAlignment="1" applyProtection="1">
      <alignment horizontal="center" vertical="center" wrapText="1"/>
    </xf>
    <xf numFmtId="0" fontId="83" fillId="31" borderId="53" xfId="0" applyFont="1" applyFill="1" applyBorder="1" applyAlignment="1" applyProtection="1">
      <alignment horizontal="center" vertical="center" wrapText="1"/>
    </xf>
    <xf numFmtId="0" fontId="83" fillId="31" borderId="54" xfId="0" applyFont="1" applyFill="1" applyBorder="1" applyAlignment="1" applyProtection="1">
      <alignment horizontal="center" vertical="center" wrapText="1"/>
    </xf>
    <xf numFmtId="0" fontId="84" fillId="31" borderId="58" xfId="0" applyFont="1" applyFill="1" applyBorder="1" applyAlignment="1" applyProtection="1">
      <alignment horizontal="center" vertical="center" wrapText="1"/>
    </xf>
    <xf numFmtId="0" fontId="102" fillId="0" borderId="0" xfId="2" applyFont="1" applyAlignment="1" applyProtection="1">
      <alignment horizontal="left" vertical="top"/>
    </xf>
    <xf numFmtId="0" fontId="102" fillId="0" borderId="0" xfId="2" applyFont="1" applyAlignment="1" applyProtection="1">
      <alignment horizontal="left"/>
    </xf>
    <xf numFmtId="0" fontId="106" fillId="0" borderId="0" xfId="0" applyFont="1" applyProtection="1"/>
    <xf numFmtId="0" fontId="77" fillId="31" borderId="7" xfId="2" applyFont="1" applyFill="1" applyBorder="1" applyAlignment="1" applyProtection="1">
      <alignment horizontal="center" vertical="center" wrapText="1"/>
    </xf>
    <xf numFmtId="0" fontId="111" fillId="31" borderId="54" xfId="0" applyFont="1" applyFill="1" applyBorder="1" applyAlignment="1" applyProtection="1">
      <alignment horizontal="center" vertical="center" wrapText="1"/>
    </xf>
    <xf numFmtId="0" fontId="115" fillId="0" borderId="0" xfId="2" applyFont="1" applyProtection="1"/>
    <xf numFmtId="0" fontId="119" fillId="0" borderId="0" xfId="2" applyFont="1" applyAlignment="1" applyProtection="1">
      <alignment horizontal="left" vertical="top"/>
    </xf>
    <xf numFmtId="0" fontId="20" fillId="0" borderId="0" xfId="6" applyAlignment="1" applyProtection="1">
      <alignment vertical="top"/>
      <protection locked="0"/>
    </xf>
    <xf numFmtId="0" fontId="0" fillId="0" borderId="0" xfId="0" applyProtection="1">
      <protection locked="0"/>
    </xf>
    <xf numFmtId="0" fontId="127" fillId="0" borderId="0" xfId="0" applyFont="1" applyProtection="1">
      <protection locked="0"/>
    </xf>
    <xf numFmtId="0" fontId="0" fillId="0" borderId="0" xfId="0" applyAlignment="1" applyProtection="1">
      <alignment horizontal="center"/>
      <protection locked="0"/>
    </xf>
    <xf numFmtId="0" fontId="2" fillId="0" borderId="0" xfId="0" applyFont="1" applyProtection="1">
      <protection locked="0"/>
    </xf>
    <xf numFmtId="0" fontId="117" fillId="0" borderId="0" xfId="2" applyFont="1" applyAlignment="1" applyProtection="1">
      <alignment horizontal="left" vertical="top"/>
      <protection locked="0"/>
    </xf>
    <xf numFmtId="0" fontId="11" fillId="0" borderId="0" xfId="0" applyFont="1" applyAlignment="1" applyProtection="1">
      <alignment horizontal="left" vertical="top" wrapText="1"/>
      <protection locked="0"/>
    </xf>
    <xf numFmtId="1" fontId="72" fillId="0" borderId="0" xfId="1" applyNumberFormat="1" applyFont="1" applyFill="1" applyBorder="1" applyAlignment="1" applyProtection="1">
      <alignment horizontal="center" vertical="center"/>
      <protection locked="0"/>
    </xf>
    <xf numFmtId="0" fontId="62" fillId="0" borderId="0" xfId="2" applyFont="1" applyProtection="1">
      <protection locked="0"/>
    </xf>
    <xf numFmtId="0" fontId="71" fillId="0" borderId="0" xfId="2" applyFont="1" applyProtection="1">
      <protection locked="0"/>
    </xf>
    <xf numFmtId="0" fontId="0" fillId="0" borderId="0" xfId="0" applyBorder="1" applyProtection="1">
      <protection locked="0"/>
    </xf>
    <xf numFmtId="0" fontId="0" fillId="6" borderId="0" xfId="0" applyFill="1" applyBorder="1" applyProtection="1">
      <protection locked="0"/>
    </xf>
    <xf numFmtId="0" fontId="122" fillId="6" borderId="0" xfId="0" applyFont="1" applyFill="1" applyBorder="1" applyProtection="1">
      <protection locked="0"/>
    </xf>
    <xf numFmtId="0" fontId="7" fillId="6" borderId="0" xfId="0" applyFont="1" applyFill="1" applyBorder="1" applyProtection="1">
      <protection locked="0"/>
    </xf>
    <xf numFmtId="0" fontId="2" fillId="6" borderId="0" xfId="0" applyFont="1" applyFill="1" applyBorder="1" applyAlignment="1" applyProtection="1">
      <alignment horizontal="center" wrapText="1"/>
      <protection locked="0"/>
    </xf>
    <xf numFmtId="0" fontId="2" fillId="6" borderId="0" xfId="0" applyFont="1" applyFill="1" applyBorder="1" applyAlignment="1" applyProtection="1">
      <alignment horizontal="center" vertical="center"/>
      <protection locked="0"/>
    </xf>
    <xf numFmtId="0" fontId="2" fillId="6" borderId="0" xfId="0" applyFont="1" applyFill="1" applyBorder="1" applyAlignment="1" applyProtection="1">
      <alignment horizontal="center" vertical="center" wrapText="1"/>
      <protection locked="0"/>
    </xf>
    <xf numFmtId="0" fontId="2" fillId="6" borderId="0" xfId="0" applyFont="1" applyFill="1" applyBorder="1" applyAlignment="1" applyProtection="1">
      <protection locked="0"/>
    </xf>
    <xf numFmtId="0" fontId="2" fillId="6" borderId="0" xfId="0" applyFont="1" applyFill="1" applyBorder="1" applyAlignment="1" applyProtection="1">
      <alignment horizontal="center"/>
      <protection locked="0"/>
    </xf>
    <xf numFmtId="0" fontId="2" fillId="6" borderId="0" xfId="0" applyFont="1" applyFill="1" applyBorder="1" applyProtection="1">
      <protection locked="0"/>
    </xf>
    <xf numFmtId="2" fontId="0" fillId="6" borderId="0" xfId="0" applyNumberFormat="1" applyFill="1" applyBorder="1" applyProtection="1">
      <protection locked="0"/>
    </xf>
    <xf numFmtId="0" fontId="121" fillId="6" borderId="0" xfId="0" applyFont="1" applyFill="1" applyBorder="1" applyProtection="1">
      <protection locked="0"/>
    </xf>
    <xf numFmtId="0" fontId="128" fillId="0" borderId="0" xfId="0" applyFont="1" applyBorder="1" applyAlignment="1" applyProtection="1">
      <alignment horizontal="left"/>
    </xf>
    <xf numFmtId="0" fontId="128" fillId="0" borderId="0" xfId="0" applyFont="1" applyBorder="1" applyProtection="1"/>
    <xf numFmtId="0" fontId="129" fillId="0" borderId="0" xfId="0" applyFont="1" applyAlignment="1" applyProtection="1">
      <alignment vertical="top" wrapText="1"/>
    </xf>
    <xf numFmtId="0" fontId="116" fillId="18" borderId="7" xfId="0" applyFont="1" applyFill="1" applyBorder="1" applyAlignment="1" applyProtection="1">
      <alignment horizontal="center" vertical="center" textRotation="90"/>
    </xf>
    <xf numFmtId="0" fontId="116" fillId="18" borderId="7" xfId="0" applyFont="1" applyFill="1" applyBorder="1" applyAlignment="1" applyProtection="1">
      <alignment horizontal="center" vertical="center" textRotation="90" wrapText="1"/>
    </xf>
    <xf numFmtId="0" fontId="28" fillId="32" borderId="21" xfId="0" applyFont="1" applyFill="1" applyBorder="1" applyAlignment="1" applyProtection="1">
      <alignment horizontal="left" vertical="center" wrapText="1"/>
    </xf>
    <xf numFmtId="0" fontId="28" fillId="32" borderId="22" xfId="0" applyFont="1" applyFill="1" applyBorder="1" applyAlignment="1" applyProtection="1">
      <alignment horizontal="left" vertical="center" wrapText="1"/>
    </xf>
    <xf numFmtId="0" fontId="132" fillId="0" borderId="0" xfId="0" applyFont="1" applyProtection="1"/>
    <xf numFmtId="0" fontId="130" fillId="0" borderId="0" xfId="0" applyFont="1" applyProtection="1"/>
    <xf numFmtId="0" fontId="133" fillId="0" borderId="0" xfId="0" applyFont="1" applyProtection="1"/>
    <xf numFmtId="0" fontId="134" fillId="0" borderId="0" xfId="0" applyFont="1" applyProtection="1"/>
    <xf numFmtId="0" fontId="109" fillId="0" borderId="0" xfId="2" applyFont="1" applyBorder="1" applyAlignment="1" applyProtection="1">
      <alignment horizontal="left" vertical="top" wrapText="1"/>
      <protection locked="0"/>
    </xf>
    <xf numFmtId="0" fontId="109" fillId="0" borderId="0" xfId="2" applyFont="1" applyAlignment="1" applyProtection="1">
      <alignment horizontal="left" vertical="top" wrapText="1"/>
      <protection locked="0"/>
    </xf>
    <xf numFmtId="0" fontId="110" fillId="0" borderId="0" xfId="2" applyFont="1" applyBorder="1" applyAlignment="1" applyProtection="1">
      <alignment horizontal="left" vertical="top" wrapText="1"/>
      <protection locked="0"/>
    </xf>
    <xf numFmtId="0" fontId="3" fillId="19" borderId="29" xfId="0" applyFont="1" applyFill="1" applyBorder="1" applyAlignment="1" applyProtection="1">
      <alignment horizontal="center" vertical="center"/>
    </xf>
    <xf numFmtId="0" fontId="9" fillId="22" borderId="29" xfId="0" applyFont="1" applyFill="1" applyBorder="1" applyAlignment="1" applyProtection="1">
      <alignment horizontal="center" vertical="center"/>
    </xf>
    <xf numFmtId="0" fontId="7" fillId="25" borderId="29" xfId="0" applyFont="1" applyFill="1" applyBorder="1" applyAlignment="1" applyProtection="1">
      <alignment horizontal="center" vertical="center"/>
    </xf>
    <xf numFmtId="0" fontId="119" fillId="0" borderId="0" xfId="2" applyFont="1" applyAlignment="1" applyProtection="1">
      <alignment horizontal="left"/>
    </xf>
    <xf numFmtId="0" fontId="0" fillId="24" borderId="0" xfId="0" applyFill="1" applyProtection="1">
      <protection locked="0"/>
    </xf>
    <xf numFmtId="0" fontId="109" fillId="24" borderId="0" xfId="2" applyFont="1" applyFill="1" applyAlignment="1" applyProtection="1">
      <alignment horizontal="left" vertical="top" wrapText="1"/>
      <protection locked="0"/>
    </xf>
    <xf numFmtId="0" fontId="110" fillId="24" borderId="0" xfId="2" applyFont="1" applyFill="1" applyBorder="1" applyAlignment="1" applyProtection="1">
      <alignment horizontal="left" vertical="top" wrapText="1"/>
      <protection locked="0"/>
    </xf>
    <xf numFmtId="0" fontId="109" fillId="24" borderId="0" xfId="2" applyFont="1" applyFill="1" applyBorder="1" applyAlignment="1" applyProtection="1">
      <alignment horizontal="left" vertical="top" wrapText="1"/>
      <protection locked="0"/>
    </xf>
    <xf numFmtId="0" fontId="31" fillId="24" borderId="0" xfId="0" applyFont="1" applyFill="1" applyBorder="1" applyAlignment="1" applyProtection="1">
      <alignment horizontal="left" wrapText="1"/>
      <protection locked="0"/>
    </xf>
    <xf numFmtId="0" fontId="12" fillId="0" borderId="0" xfId="0" applyFont="1" applyFill="1" applyBorder="1" applyAlignment="1" applyProtection="1">
      <alignment horizontal="left" vertical="center"/>
    </xf>
    <xf numFmtId="0" fontId="100" fillId="0" borderId="0" xfId="2" applyFont="1" applyBorder="1" applyAlignment="1" applyProtection="1">
      <alignment horizontal="left"/>
    </xf>
    <xf numFmtId="0" fontId="11" fillId="0" borderId="0" xfId="0" applyFont="1" applyBorder="1" applyAlignment="1" applyProtection="1">
      <alignment vertical="top" wrapText="1"/>
    </xf>
    <xf numFmtId="0" fontId="137" fillId="0" borderId="0" xfId="0" applyFont="1" applyProtection="1"/>
    <xf numFmtId="0" fontId="137" fillId="0" borderId="0" xfId="0" applyFont="1" applyBorder="1" applyProtection="1"/>
    <xf numFmtId="0" fontId="138" fillId="0" borderId="0" xfId="2" applyFont="1" applyAlignment="1" applyProtection="1">
      <alignment horizontal="left" vertical="top"/>
    </xf>
    <xf numFmtId="0" fontId="138" fillId="0" borderId="0" xfId="2" applyFont="1" applyAlignment="1" applyProtection="1">
      <alignment horizontal="left"/>
    </xf>
    <xf numFmtId="0" fontId="140" fillId="0" borderId="0" xfId="2" applyFont="1" applyBorder="1" applyAlignment="1" applyProtection="1">
      <alignment horizontal="left"/>
    </xf>
    <xf numFmtId="0" fontId="142" fillId="0" borderId="0" xfId="2" applyFont="1" applyBorder="1" applyAlignment="1" applyProtection="1">
      <alignment wrapText="1"/>
    </xf>
    <xf numFmtId="0" fontId="145" fillId="0" borderId="0" xfId="2" applyFont="1" applyBorder="1" applyAlignment="1" applyProtection="1">
      <alignment wrapText="1"/>
    </xf>
    <xf numFmtId="0" fontId="5" fillId="0" borderId="0" xfId="0" applyFont="1" applyBorder="1" applyAlignment="1" applyProtection="1">
      <alignment wrapText="1"/>
    </xf>
    <xf numFmtId="0" fontId="82" fillId="0" borderId="0" xfId="0" applyFont="1" applyAlignment="1" applyProtection="1"/>
    <xf numFmtId="0" fontId="11" fillId="0" borderId="0" xfId="0" applyFont="1" applyBorder="1" applyProtection="1"/>
    <xf numFmtId="0" fontId="30" fillId="0" borderId="0" xfId="0" applyFont="1" applyBorder="1" applyProtection="1"/>
    <xf numFmtId="0" fontId="40" fillId="0" borderId="0" xfId="0" applyFont="1" applyBorder="1" applyProtection="1"/>
    <xf numFmtId="0" fontId="8" fillId="0" borderId="0" xfId="0" applyFont="1" applyBorder="1" applyProtection="1"/>
    <xf numFmtId="0" fontId="12" fillId="0" borderId="72" xfId="0" applyFont="1" applyBorder="1" applyAlignment="1" applyProtection="1">
      <alignment horizontal="left" wrapText="1"/>
    </xf>
    <xf numFmtId="0" fontId="32" fillId="0" borderId="73" xfId="0" applyFont="1" applyBorder="1" applyAlignment="1" applyProtection="1">
      <alignment vertical="top" wrapText="1"/>
    </xf>
    <xf numFmtId="0" fontId="32" fillId="0" borderId="74" xfId="0" applyFont="1" applyBorder="1" applyAlignment="1" applyProtection="1">
      <alignment vertical="top" wrapText="1"/>
    </xf>
    <xf numFmtId="0" fontId="12" fillId="0" borderId="75" xfId="0" applyFont="1" applyBorder="1" applyAlignment="1" applyProtection="1">
      <alignment horizontal="left" wrapText="1"/>
    </xf>
    <xf numFmtId="0" fontId="0" fillId="0" borderId="76" xfId="0" applyBorder="1" applyProtection="1"/>
    <xf numFmtId="0" fontId="0" fillId="0" borderId="75" xfId="0" applyBorder="1" applyProtection="1"/>
    <xf numFmtId="0" fontId="12" fillId="0" borderId="76" xfId="0" applyFont="1" applyBorder="1" applyAlignment="1" applyProtection="1">
      <alignment horizontal="left" wrapText="1"/>
    </xf>
    <xf numFmtId="0" fontId="12" fillId="0" borderId="77" xfId="0" applyFont="1" applyBorder="1" applyAlignment="1" applyProtection="1">
      <alignment horizontal="left" wrapText="1"/>
    </xf>
    <xf numFmtId="0" fontId="0" fillId="0" borderId="78" xfId="0" applyBorder="1" applyProtection="1"/>
    <xf numFmtId="0" fontId="33" fillId="0" borderId="78" xfId="0" applyFont="1" applyBorder="1" applyProtection="1"/>
    <xf numFmtId="0" fontId="12" fillId="0" borderId="79" xfId="0" applyFont="1" applyBorder="1" applyAlignment="1" applyProtection="1">
      <alignment horizontal="left" wrapText="1"/>
    </xf>
    <xf numFmtId="0" fontId="149" fillId="0" borderId="0" xfId="0" applyFont="1" applyBorder="1" applyProtection="1"/>
    <xf numFmtId="0" fontId="3" fillId="0" borderId="0" xfId="0" applyFont="1" applyFill="1" applyBorder="1" applyAlignment="1" applyProtection="1">
      <alignment wrapText="1"/>
    </xf>
    <xf numFmtId="0" fontId="31" fillId="0" borderId="0" xfId="0" applyFont="1" applyBorder="1" applyAlignment="1" applyProtection="1">
      <alignment wrapText="1"/>
      <protection locked="0"/>
    </xf>
    <xf numFmtId="0" fontId="109" fillId="0" borderId="0" xfId="2" applyFont="1" applyAlignment="1" applyProtection="1">
      <alignment vertical="top" wrapText="1"/>
      <protection locked="0"/>
    </xf>
    <xf numFmtId="0" fontId="109" fillId="0" borderId="0" xfId="2" applyFont="1" applyBorder="1" applyAlignment="1" applyProtection="1">
      <alignment vertical="top" wrapText="1"/>
      <protection locked="0"/>
    </xf>
    <xf numFmtId="0" fontId="125" fillId="6" borderId="0" xfId="0" applyFont="1" applyFill="1" applyBorder="1" applyAlignment="1" applyProtection="1">
      <alignment horizontal="center" vertical="center"/>
    </xf>
    <xf numFmtId="164" fontId="0" fillId="6" borderId="0" xfId="0" applyNumberFormat="1" applyFill="1" applyBorder="1" applyProtection="1"/>
    <xf numFmtId="0" fontId="0" fillId="6" borderId="0" xfId="0" applyFill="1" applyProtection="1">
      <protection locked="0"/>
    </xf>
    <xf numFmtId="0" fontId="0" fillId="0" borderId="0" xfId="0" applyBorder="1" applyAlignment="1" applyProtection="1">
      <alignment horizontal="center"/>
    </xf>
    <xf numFmtId="0" fontId="87" fillId="0" borderId="14" xfId="0" applyFont="1" applyBorder="1" applyProtection="1"/>
    <xf numFmtId="0" fontId="0" fillId="0" borderId="14" xfId="0" applyBorder="1" applyProtection="1"/>
    <xf numFmtId="0" fontId="126" fillId="0" borderId="0" xfId="0" applyFont="1" applyProtection="1">
      <protection locked="0"/>
    </xf>
    <xf numFmtId="0" fontId="12" fillId="0" borderId="0" xfId="0" applyFont="1" applyBorder="1" applyAlignment="1" applyProtection="1">
      <alignment wrapText="1"/>
    </xf>
    <xf numFmtId="0" fontId="12" fillId="0" borderId="14" xfId="0" applyFont="1" applyBorder="1" applyAlignment="1" applyProtection="1">
      <alignment wrapText="1"/>
    </xf>
    <xf numFmtId="0" fontId="98" fillId="0" borderId="0" xfId="2" applyFont="1" applyAlignment="1" applyProtection="1">
      <alignment wrapText="1"/>
    </xf>
    <xf numFmtId="0" fontId="96" fillId="0" borderId="0" xfId="2" applyFont="1" applyAlignment="1" applyProtection="1"/>
    <xf numFmtId="0" fontId="100" fillId="0" borderId="66" xfId="2" applyFont="1" applyBorder="1" applyAlignment="1" applyProtection="1"/>
    <xf numFmtId="0" fontId="0" fillId="0" borderId="77" xfId="0" applyBorder="1" applyAlignment="1" applyProtection="1"/>
    <xf numFmtId="0" fontId="0" fillId="0" borderId="78" xfId="0" applyBorder="1" applyAlignment="1" applyProtection="1"/>
    <xf numFmtId="0" fontId="0" fillId="0" borderId="72" xfId="0" applyBorder="1" applyAlignment="1" applyProtection="1"/>
    <xf numFmtId="0" fontId="0" fillId="0" borderId="73" xfId="0" applyBorder="1" applyAlignment="1" applyProtection="1"/>
    <xf numFmtId="0" fontId="0" fillId="0" borderId="75" xfId="0" applyBorder="1" applyAlignment="1" applyProtection="1"/>
    <xf numFmtId="0" fontId="0" fillId="0" borderId="0" xfId="0" applyBorder="1" applyAlignment="1" applyProtection="1"/>
    <xf numFmtId="0" fontId="0" fillId="0" borderId="76" xfId="0" applyBorder="1" applyAlignment="1" applyProtection="1"/>
    <xf numFmtId="0" fontId="20" fillId="0" borderId="0" xfId="6" applyAlignment="1" applyProtection="1">
      <alignment horizontal="right" vertical="top"/>
      <protection locked="0"/>
    </xf>
    <xf numFmtId="0" fontId="5" fillId="0" borderId="0" xfId="0" applyFont="1" applyBorder="1" applyProtection="1">
      <protection locked="0"/>
    </xf>
    <xf numFmtId="0" fontId="65" fillId="0" borderId="0" xfId="2" applyFont="1" applyBorder="1" applyAlignment="1" applyProtection="1">
      <protection locked="0"/>
    </xf>
    <xf numFmtId="0" fontId="34" fillId="0" borderId="0" xfId="2" applyFont="1" applyBorder="1" applyAlignment="1" applyProtection="1">
      <protection locked="0"/>
    </xf>
    <xf numFmtId="0" fontId="137" fillId="0" borderId="0" xfId="0" applyFont="1" applyBorder="1" applyProtection="1">
      <protection locked="0"/>
    </xf>
    <xf numFmtId="0" fontId="85" fillId="0" borderId="0" xfId="2" applyFont="1" applyBorder="1" applyAlignment="1" applyProtection="1">
      <alignment horizontal="left"/>
      <protection locked="0"/>
    </xf>
    <xf numFmtId="0" fontId="15" fillId="0" borderId="0" xfId="0" applyFont="1" applyBorder="1" applyAlignment="1" applyProtection="1">
      <alignment wrapText="1"/>
      <protection locked="0"/>
    </xf>
    <xf numFmtId="0" fontId="5" fillId="0" borderId="0" xfId="0" applyFont="1" applyProtection="1">
      <protection locked="0"/>
    </xf>
    <xf numFmtId="0" fontId="0" fillId="14" borderId="32" xfId="0" applyFill="1" applyBorder="1" applyAlignment="1" applyProtection="1">
      <alignment horizontal="center" vertical="center"/>
      <protection locked="0"/>
    </xf>
    <xf numFmtId="0" fontId="66" fillId="0" borderId="0" xfId="0" applyFont="1" applyBorder="1" applyAlignment="1" applyProtection="1">
      <alignment horizontal="left"/>
      <protection locked="0"/>
    </xf>
    <xf numFmtId="0" fontId="50" fillId="0" borderId="0" xfId="0" applyFont="1" applyBorder="1" applyAlignment="1" applyProtection="1">
      <alignment horizontal="left"/>
      <protection locked="0"/>
    </xf>
    <xf numFmtId="0" fontId="0" fillId="14" borderId="27" xfId="0" applyFill="1" applyBorder="1" applyAlignment="1" applyProtection="1">
      <alignment horizontal="center" vertical="center"/>
      <protection locked="0"/>
    </xf>
    <xf numFmtId="0" fontId="73" fillId="0" borderId="8" xfId="0" applyFont="1" applyBorder="1" applyAlignment="1" applyProtection="1">
      <alignment horizontal="justify" vertical="center" readingOrder="1"/>
      <protection locked="0"/>
    </xf>
    <xf numFmtId="0" fontId="7" fillId="25" borderId="7" xfId="0" applyFont="1" applyFill="1" applyBorder="1" applyAlignment="1" applyProtection="1">
      <alignment horizontal="center" vertical="center" wrapText="1"/>
    </xf>
    <xf numFmtId="0" fontId="7" fillId="28" borderId="7" xfId="0" applyFont="1" applyFill="1" applyBorder="1" applyAlignment="1" applyProtection="1">
      <alignment horizontal="center" vertical="center" wrapText="1"/>
    </xf>
    <xf numFmtId="0" fontId="0" fillId="9" borderId="7" xfId="0" applyFill="1" applyBorder="1" applyAlignment="1" applyProtection="1">
      <alignment horizontal="center" vertical="center"/>
    </xf>
    <xf numFmtId="0" fontId="8" fillId="25" borderId="7" xfId="0" applyFont="1" applyFill="1" applyBorder="1" applyAlignment="1" applyProtection="1">
      <alignment horizontal="center" vertical="center"/>
    </xf>
    <xf numFmtId="0" fontId="5" fillId="9" borderId="7" xfId="0" applyFont="1" applyFill="1" applyBorder="1" applyAlignment="1" applyProtection="1">
      <alignment horizontal="center" vertical="center"/>
    </xf>
    <xf numFmtId="1" fontId="5" fillId="9" borderId="7" xfId="0" applyNumberFormat="1" applyFont="1" applyFill="1" applyBorder="1" applyAlignment="1" applyProtection="1">
      <alignment horizontal="center" vertical="center"/>
    </xf>
    <xf numFmtId="165" fontId="5" fillId="9" borderId="7" xfId="1" applyNumberFormat="1" applyFont="1" applyFill="1" applyBorder="1" applyAlignment="1" applyProtection="1">
      <alignment horizontal="center" vertical="center"/>
    </xf>
    <xf numFmtId="165" fontId="28" fillId="9" borderId="7" xfId="1" applyNumberFormat="1" applyFont="1" applyFill="1" applyBorder="1" applyAlignment="1" applyProtection="1">
      <alignment horizontal="center" vertical="center"/>
    </xf>
    <xf numFmtId="165" fontId="0" fillId="9" borderId="7" xfId="1" applyNumberFormat="1" applyFont="1" applyFill="1" applyBorder="1" applyAlignment="1" applyProtection="1">
      <alignment horizontal="center" vertical="center"/>
    </xf>
    <xf numFmtId="0" fontId="0" fillId="0" borderId="7" xfId="0" applyBorder="1" applyAlignment="1" applyProtection="1">
      <alignment horizontal="center" vertical="center"/>
      <protection locked="0"/>
    </xf>
    <xf numFmtId="0" fontId="5" fillId="0" borderId="7" xfId="0" applyFont="1" applyFill="1" applyBorder="1" applyAlignment="1" applyProtection="1">
      <alignment horizontal="center" vertical="center"/>
      <protection locked="0"/>
    </xf>
    <xf numFmtId="0" fontId="106" fillId="24" borderId="7" xfId="0" applyFont="1" applyFill="1" applyBorder="1" applyAlignment="1" applyProtection="1">
      <alignment horizontal="center" vertical="center"/>
    </xf>
    <xf numFmtId="165" fontId="5" fillId="0" borderId="7" xfId="1" applyNumberFormat="1" applyFont="1" applyFill="1" applyBorder="1" applyAlignment="1" applyProtection="1">
      <alignment horizontal="center" vertical="center"/>
      <protection locked="0"/>
    </xf>
    <xf numFmtId="0" fontId="153" fillId="0" borderId="0" xfId="0" applyFont="1" applyFill="1" applyBorder="1" applyAlignment="1" applyProtection="1">
      <alignment horizontal="center" vertical="center" wrapText="1"/>
    </xf>
    <xf numFmtId="0" fontId="154" fillId="0" borderId="0" xfId="0" applyFont="1" applyFill="1" applyBorder="1" applyAlignment="1" applyProtection="1">
      <alignment horizontal="center" vertical="center" wrapText="1"/>
    </xf>
    <xf numFmtId="0" fontId="154" fillId="0" borderId="0" xfId="0" applyFont="1" applyFill="1" applyBorder="1" applyAlignment="1" applyProtection="1">
      <alignment horizontal="center" vertical="center"/>
    </xf>
    <xf numFmtId="1" fontId="155" fillId="0" borderId="0" xfId="1" applyNumberFormat="1" applyFont="1" applyFill="1" applyBorder="1" applyAlignment="1" applyProtection="1">
      <alignment horizontal="center" vertical="center"/>
    </xf>
    <xf numFmtId="9" fontId="154" fillId="0" borderId="0" xfId="1" applyFont="1" applyFill="1" applyBorder="1" applyAlignment="1" applyProtection="1">
      <alignment horizontal="center" vertical="center"/>
    </xf>
    <xf numFmtId="0" fontId="154" fillId="0" borderId="0" xfId="0" applyFont="1" applyProtection="1"/>
    <xf numFmtId="0" fontId="154" fillId="0" borderId="0" xfId="0" applyFont="1"/>
    <xf numFmtId="0" fontId="7" fillId="29" borderId="7" xfId="0" applyFont="1" applyFill="1" applyBorder="1" applyAlignment="1" applyProtection="1">
      <alignment horizontal="center" vertical="center" wrapText="1"/>
    </xf>
    <xf numFmtId="0" fontId="0" fillId="15" borderId="7" xfId="0" applyFill="1" applyBorder="1" applyAlignment="1" applyProtection="1">
      <alignment horizontal="center" vertical="center"/>
    </xf>
    <xf numFmtId="1" fontId="0" fillId="15" borderId="7" xfId="0" applyNumberFormat="1" applyFill="1" applyBorder="1" applyAlignment="1" applyProtection="1">
      <alignment horizontal="center" vertical="center"/>
    </xf>
    <xf numFmtId="1" fontId="5" fillId="9" borderId="7" xfId="0" applyNumberFormat="1" applyFont="1" applyFill="1" applyBorder="1" applyAlignment="1" applyProtection="1">
      <alignment horizontal="center"/>
    </xf>
    <xf numFmtId="165" fontId="5" fillId="15" borderId="7" xfId="1" applyNumberFormat="1" applyFont="1" applyFill="1" applyBorder="1" applyAlignment="1" applyProtection="1">
      <alignment horizontal="center" vertical="center"/>
    </xf>
    <xf numFmtId="165" fontId="0" fillId="15" borderId="7" xfId="1" applyNumberFormat="1" applyFont="1" applyFill="1" applyBorder="1" applyAlignment="1" applyProtection="1">
      <alignment horizontal="center" vertical="center"/>
    </xf>
    <xf numFmtId="1" fontId="5" fillId="0" borderId="7" xfId="0" applyNumberFormat="1" applyFont="1" applyFill="1" applyBorder="1" applyAlignment="1" applyProtection="1">
      <alignment horizontal="center"/>
      <protection locked="0"/>
    </xf>
    <xf numFmtId="1" fontId="0" fillId="0" borderId="7" xfId="0" applyNumberFormat="1" applyBorder="1" applyAlignment="1" applyProtection="1">
      <alignment horizontal="center"/>
      <protection locked="0"/>
    </xf>
    <xf numFmtId="0" fontId="7" fillId="31" borderId="7" xfId="0" applyFont="1" applyFill="1" applyBorder="1" applyAlignment="1" applyProtection="1">
      <alignment horizontal="center" vertical="center" wrapText="1"/>
    </xf>
    <xf numFmtId="49" fontId="8" fillId="25" borderId="7" xfId="0" applyNumberFormat="1" applyFont="1" applyFill="1" applyBorder="1" applyAlignment="1" applyProtection="1">
      <alignment horizontal="center" vertical="center"/>
    </xf>
    <xf numFmtId="49" fontId="107" fillId="24" borderId="7" xfId="0" applyNumberFormat="1" applyFont="1" applyFill="1" applyBorder="1" applyAlignment="1" applyProtection="1">
      <alignment horizontal="center" vertical="center"/>
    </xf>
    <xf numFmtId="0" fontId="154" fillId="0" borderId="0" xfId="0" applyFont="1" applyFill="1" applyBorder="1" applyAlignment="1" applyProtection="1">
      <alignment horizontal="left" vertical="center" wrapText="1"/>
    </xf>
    <xf numFmtId="49" fontId="106" fillId="24" borderId="7" xfId="0" applyNumberFormat="1" applyFont="1" applyFill="1" applyBorder="1" applyAlignment="1" applyProtection="1">
      <alignment horizontal="center" vertical="center"/>
    </xf>
    <xf numFmtId="0" fontId="85" fillId="0" borderId="0" xfId="2" applyFont="1" applyBorder="1" applyAlignment="1" applyProtection="1">
      <alignment horizontal="left"/>
    </xf>
    <xf numFmtId="0" fontId="43" fillId="0" borderId="0" xfId="0" applyFont="1" applyFill="1" applyBorder="1" applyAlignment="1" applyProtection="1">
      <alignment horizontal="left"/>
    </xf>
    <xf numFmtId="0" fontId="0" fillId="6" borderId="0" xfId="0" applyFill="1" applyBorder="1" applyAlignment="1" applyProtection="1">
      <alignment horizontal="left"/>
    </xf>
    <xf numFmtId="0" fontId="0" fillId="0" borderId="0" xfId="0" applyBorder="1" applyAlignment="1" applyProtection="1">
      <alignment horizontal="left"/>
    </xf>
    <xf numFmtId="0" fontId="30" fillId="0" borderId="0" xfId="0" applyFont="1" applyBorder="1" applyAlignment="1" applyProtection="1">
      <alignment horizontal="left"/>
    </xf>
    <xf numFmtId="0" fontId="8" fillId="0" borderId="0" xfId="0" applyFont="1" applyBorder="1" applyAlignment="1" applyProtection="1">
      <alignment horizontal="left"/>
    </xf>
    <xf numFmtId="0" fontId="5" fillId="0" borderId="0" xfId="0" applyFont="1" applyBorder="1" applyAlignment="1" applyProtection="1">
      <alignment horizontal="left"/>
    </xf>
    <xf numFmtId="0" fontId="0" fillId="0" borderId="0" xfId="0" applyAlignment="1" applyProtection="1">
      <alignment vertical="center"/>
      <protection locked="0"/>
    </xf>
    <xf numFmtId="0" fontId="109" fillId="0" borderId="80" xfId="2" applyFont="1" applyBorder="1" applyAlignment="1" applyProtection="1">
      <alignment vertical="top" wrapText="1"/>
      <protection locked="0"/>
    </xf>
    <xf numFmtId="0" fontId="10" fillId="32" borderId="8" xfId="0" applyFont="1" applyFill="1" applyBorder="1" applyAlignment="1" applyProtection="1">
      <alignment horizontal="center" vertical="center"/>
    </xf>
    <xf numFmtId="0" fontId="45" fillId="19" borderId="7" xfId="0" applyFont="1" applyFill="1" applyBorder="1" applyAlignment="1" applyProtection="1">
      <alignment horizontal="center"/>
    </xf>
    <xf numFmtId="0" fontId="0" fillId="11" borderId="7" xfId="0" applyFont="1" applyFill="1" applyBorder="1" applyAlignment="1" applyProtection="1">
      <alignment horizontal="center" vertical="center"/>
    </xf>
    <xf numFmtId="0" fontId="0" fillId="0" borderId="7" xfId="0" applyFont="1" applyFill="1" applyBorder="1" applyAlignment="1" applyProtection="1">
      <alignment horizontal="center" vertical="center"/>
    </xf>
    <xf numFmtId="0" fontId="44" fillId="19" borderId="7" xfId="0" applyFont="1" applyFill="1" applyBorder="1" applyAlignment="1" applyProtection="1">
      <alignment horizontal="center"/>
    </xf>
    <xf numFmtId="0" fontId="0" fillId="0" borderId="7" xfId="0" applyFont="1" applyFill="1" applyBorder="1" applyAlignment="1" applyProtection="1">
      <alignment horizontal="center" vertical="center"/>
      <protection locked="0"/>
    </xf>
    <xf numFmtId="0" fontId="44" fillId="19" borderId="8" xfId="0" applyFont="1" applyFill="1" applyBorder="1" applyAlignment="1" applyProtection="1">
      <alignment horizontal="center"/>
    </xf>
    <xf numFmtId="0" fontId="0" fillId="11" borderId="8" xfId="0" applyFont="1" applyFill="1" applyBorder="1" applyAlignment="1" applyProtection="1">
      <alignment horizontal="center" vertical="center"/>
    </xf>
    <xf numFmtId="0" fontId="0" fillId="0" borderId="8" xfId="0" applyFont="1" applyFill="1" applyBorder="1" applyAlignment="1" applyProtection="1">
      <alignment horizontal="center" vertical="center"/>
      <protection locked="0"/>
    </xf>
    <xf numFmtId="0" fontId="0" fillId="0" borderId="8" xfId="0" applyFont="1" applyFill="1" applyBorder="1" applyAlignment="1" applyProtection="1">
      <alignment horizontal="center" vertical="center"/>
    </xf>
    <xf numFmtId="0" fontId="78" fillId="21" borderId="46" xfId="0" applyFont="1" applyFill="1" applyBorder="1" applyAlignment="1" applyProtection="1">
      <alignment horizontal="center" vertical="center"/>
    </xf>
    <xf numFmtId="0" fontId="5" fillId="4" borderId="7" xfId="5" applyFont="1" applyBorder="1" applyAlignment="1" applyProtection="1">
      <alignment horizontal="center" vertical="center"/>
    </xf>
    <xf numFmtId="0" fontId="49" fillId="18" borderId="7" xfId="0" applyFont="1" applyFill="1" applyBorder="1" applyAlignment="1" applyProtection="1">
      <alignment horizontal="center" vertical="center" wrapText="1"/>
    </xf>
    <xf numFmtId="0" fontId="0" fillId="5" borderId="7" xfId="0" applyFill="1" applyBorder="1" applyAlignment="1" applyProtection="1">
      <alignment horizontal="center" vertical="center"/>
    </xf>
    <xf numFmtId="0" fontId="0" fillId="8" borderId="7" xfId="0" applyFill="1" applyBorder="1" applyAlignment="1" applyProtection="1">
      <alignment horizontal="center" vertical="center"/>
    </xf>
    <xf numFmtId="0" fontId="0" fillId="13" borderId="7" xfId="0" applyFill="1" applyBorder="1" applyAlignment="1" applyProtection="1">
      <alignment horizontal="center" vertical="center"/>
    </xf>
    <xf numFmtId="0" fontId="0" fillId="7" borderId="7" xfId="0" applyFill="1" applyBorder="1" applyAlignment="1" applyProtection="1">
      <alignment horizontal="center" vertical="center"/>
    </xf>
    <xf numFmtId="0" fontId="0" fillId="12" borderId="7" xfId="0" applyFill="1" applyBorder="1" applyAlignment="1" applyProtection="1">
      <alignment horizontal="center" vertical="center"/>
    </xf>
    <xf numFmtId="0" fontId="75" fillId="31" borderId="7" xfId="0" applyFont="1" applyFill="1" applyBorder="1" applyAlignment="1" applyProtection="1">
      <alignment horizontal="center"/>
    </xf>
    <xf numFmtId="164" fontId="5" fillId="0" borderId="7" xfId="0" applyNumberFormat="1" applyFont="1" applyBorder="1" applyAlignment="1" applyProtection="1">
      <alignment horizontal="center"/>
      <protection locked="0"/>
    </xf>
    <xf numFmtId="0" fontId="82" fillId="24" borderId="7" xfId="0" applyFont="1" applyFill="1" applyBorder="1" applyAlignment="1" applyProtection="1">
      <alignment horizontal="center" vertical="center"/>
    </xf>
    <xf numFmtId="0" fontId="2" fillId="24" borderId="7" xfId="0" applyFont="1" applyFill="1" applyBorder="1" applyAlignment="1" applyProtection="1">
      <alignment horizontal="center" vertical="center" wrapText="1"/>
    </xf>
    <xf numFmtId="0" fontId="2" fillId="32" borderId="7" xfId="0" applyFont="1" applyFill="1" applyBorder="1" applyAlignment="1" applyProtection="1">
      <alignment vertical="center"/>
    </xf>
    <xf numFmtId="0" fontId="2" fillId="32" borderId="7" xfId="0" applyFont="1" applyFill="1" applyBorder="1" applyAlignment="1" applyProtection="1">
      <alignment horizontal="left" vertical="center"/>
    </xf>
    <xf numFmtId="0" fontId="0" fillId="15" borderId="7" xfId="0" applyFont="1" applyFill="1" applyBorder="1" applyAlignment="1" applyProtection="1">
      <alignment horizontal="center" vertical="center"/>
    </xf>
    <xf numFmtId="0" fontId="76" fillId="31" borderId="7" xfId="0" applyFont="1" applyFill="1" applyBorder="1" applyAlignment="1" applyProtection="1">
      <alignment horizontal="center" vertical="center" wrapText="1"/>
    </xf>
    <xf numFmtId="9" fontId="63" fillId="9" borderId="7" xfId="0" applyNumberFormat="1" applyFont="1" applyFill="1" applyBorder="1" applyAlignment="1" applyProtection="1">
      <alignment horizontal="center" vertical="center" wrapText="1"/>
    </xf>
    <xf numFmtId="9" fontId="63" fillId="0" borderId="7" xfId="1" applyFont="1" applyBorder="1" applyAlignment="1" applyProtection="1">
      <alignment horizontal="center" vertical="center" wrapText="1"/>
      <protection locked="0"/>
    </xf>
    <xf numFmtId="0" fontId="123" fillId="25" borderId="86" xfId="0" applyFont="1" applyFill="1" applyBorder="1" applyAlignment="1" applyProtection="1">
      <alignment horizontal="center" vertical="center" wrapText="1"/>
    </xf>
    <xf numFmtId="0" fontId="125" fillId="32" borderId="86" xfId="0" applyFont="1" applyFill="1" applyBorder="1" applyAlignment="1" applyProtection="1">
      <alignment horizontal="center" vertical="center"/>
    </xf>
    <xf numFmtId="0" fontId="152" fillId="25" borderId="7" xfId="0" applyFont="1" applyFill="1" applyBorder="1" applyAlignment="1" applyProtection="1">
      <alignment horizontal="center" vertical="center" wrapText="1"/>
    </xf>
    <xf numFmtId="0" fontId="123" fillId="25" borderId="7" xfId="0" applyFont="1" applyFill="1" applyBorder="1" applyAlignment="1" applyProtection="1">
      <alignment horizontal="center" vertical="center"/>
    </xf>
    <xf numFmtId="0" fontId="123" fillId="25" borderId="7" xfId="0" applyFont="1" applyFill="1" applyBorder="1" applyAlignment="1" applyProtection="1">
      <alignment horizontal="center" vertical="center" wrapText="1"/>
    </xf>
    <xf numFmtId="0" fontId="124" fillId="25" borderId="7" xfId="0" applyFont="1" applyFill="1" applyBorder="1" applyAlignment="1" applyProtection="1">
      <alignment horizontal="center" vertical="center" wrapText="1"/>
    </xf>
    <xf numFmtId="0" fontId="43" fillId="0" borderId="0" xfId="0" applyFont="1" applyFill="1" applyAlignment="1" applyProtection="1">
      <protection locked="0"/>
    </xf>
    <xf numFmtId="0" fontId="0" fillId="0" borderId="0" xfId="0" applyFill="1" applyProtection="1">
      <protection locked="0"/>
    </xf>
    <xf numFmtId="9" fontId="0" fillId="19" borderId="7" xfId="1" applyFont="1" applyFill="1" applyBorder="1" applyAlignment="1" applyProtection="1">
      <alignment horizontal="center" vertical="center"/>
    </xf>
    <xf numFmtId="164" fontId="0" fillId="19" borderId="7" xfId="0" applyNumberFormat="1" applyFill="1" applyBorder="1" applyAlignment="1" applyProtection="1">
      <alignment horizontal="center" vertical="center"/>
    </xf>
    <xf numFmtId="0" fontId="0" fillId="0" borderId="0" xfId="0" applyAlignment="1" applyProtection="1">
      <alignment horizontal="center" vertical="center"/>
      <protection locked="0"/>
    </xf>
    <xf numFmtId="0" fontId="0" fillId="6" borderId="7" xfId="0" applyFill="1" applyBorder="1" applyAlignment="1" applyProtection="1">
      <alignment horizontal="center" vertical="center"/>
      <protection locked="0"/>
    </xf>
    <xf numFmtId="0" fontId="0" fillId="19" borderId="7" xfId="0" applyFill="1" applyBorder="1" applyAlignment="1" applyProtection="1">
      <alignment horizontal="center" vertical="center"/>
    </xf>
    <xf numFmtId="0" fontId="131" fillId="18" borderId="0" xfId="0" applyFont="1" applyFill="1" applyBorder="1" applyProtection="1"/>
    <xf numFmtId="0" fontId="0" fillId="18" borderId="0" xfId="0" applyFill="1" applyBorder="1" applyProtection="1"/>
    <xf numFmtId="0" fontId="20" fillId="18" borderId="0" xfId="6" applyFill="1" applyBorder="1" applyAlignment="1" applyProtection="1">
      <alignment horizontal="left" indent="5"/>
    </xf>
    <xf numFmtId="0" fontId="0" fillId="18" borderId="87" xfId="0" applyFill="1" applyBorder="1" applyProtection="1"/>
    <xf numFmtId="0" fontId="0" fillId="18" borderId="88" xfId="0" applyFill="1" applyBorder="1" applyProtection="1"/>
    <xf numFmtId="0" fontId="43" fillId="18" borderId="88" xfId="0" applyFont="1" applyFill="1" applyBorder="1" applyProtection="1"/>
    <xf numFmtId="0" fontId="0" fillId="18" borderId="89" xfId="0" applyFill="1" applyBorder="1" applyProtection="1"/>
    <xf numFmtId="0" fontId="0" fillId="18" borderId="90" xfId="0" applyFill="1" applyBorder="1" applyProtection="1"/>
    <xf numFmtId="0" fontId="0" fillId="18" borderId="91" xfId="0" applyFill="1" applyBorder="1" applyProtection="1"/>
    <xf numFmtId="0" fontId="0" fillId="18" borderId="92" xfId="0" applyFill="1" applyBorder="1" applyProtection="1"/>
    <xf numFmtId="0" fontId="0" fillId="18" borderId="93" xfId="0" applyFill="1" applyBorder="1" applyProtection="1"/>
    <xf numFmtId="0" fontId="0" fillId="18" borderId="94" xfId="0" applyFill="1" applyBorder="1" applyProtection="1"/>
    <xf numFmtId="0" fontId="43" fillId="0" borderId="0" xfId="0" applyFont="1" applyAlignment="1" applyProtection="1">
      <alignment wrapText="1"/>
    </xf>
    <xf numFmtId="0" fontId="11" fillId="0" borderId="0" xfId="0" applyFont="1" applyBorder="1" applyProtection="1">
      <protection locked="0"/>
    </xf>
    <xf numFmtId="0" fontId="18" fillId="0" borderId="0" xfId="2" applyFont="1" applyBorder="1" applyAlignment="1" applyProtection="1">
      <alignment horizontal="center"/>
      <protection locked="0"/>
    </xf>
    <xf numFmtId="0" fontId="11" fillId="0" borderId="0" xfId="0" applyFont="1" applyBorder="1" applyAlignment="1" applyProtection="1">
      <alignment horizontal="left" vertical="top" wrapText="1"/>
      <protection locked="0"/>
    </xf>
    <xf numFmtId="0" fontId="119" fillId="0" borderId="0" xfId="2" applyFont="1" applyAlignment="1" applyProtection="1">
      <alignment horizontal="left"/>
      <protection locked="0"/>
    </xf>
    <xf numFmtId="0" fontId="0" fillId="0" borderId="0" xfId="0" applyAlignment="1" applyProtection="1">
      <alignment wrapText="1"/>
      <protection locked="0"/>
    </xf>
    <xf numFmtId="0" fontId="0" fillId="0" borderId="0" xfId="0" applyAlignment="1" applyProtection="1">
      <protection locked="0"/>
    </xf>
    <xf numFmtId="0" fontId="11" fillId="0" borderId="7" xfId="0" applyFont="1" applyBorder="1" applyAlignment="1" applyProtection="1">
      <alignment horizontal="left" vertical="top" wrapText="1"/>
      <protection locked="0"/>
    </xf>
    <xf numFmtId="0" fontId="159" fillId="6" borderId="0" xfId="0" applyFont="1" applyFill="1" applyBorder="1" applyAlignment="1" applyProtection="1">
      <alignment horizontal="center" vertical="center" wrapText="1"/>
    </xf>
    <xf numFmtId="0" fontId="0" fillId="6" borderId="0" xfId="0" applyFill="1" applyBorder="1" applyAlignment="1" applyProtection="1">
      <protection locked="0"/>
    </xf>
    <xf numFmtId="0" fontId="159" fillId="31" borderId="95" xfId="0" applyFont="1" applyFill="1" applyBorder="1" applyAlignment="1" applyProtection="1">
      <alignment horizontal="center" vertical="center" wrapText="1"/>
    </xf>
    <xf numFmtId="0" fontId="2" fillId="32" borderId="13" xfId="0" applyFont="1" applyFill="1" applyBorder="1" applyAlignment="1" applyProtection="1">
      <alignment vertical="center" wrapText="1"/>
    </xf>
    <xf numFmtId="0" fontId="159" fillId="31" borderId="7" xfId="0" applyFont="1" applyFill="1" applyBorder="1" applyAlignment="1" applyProtection="1">
      <alignment horizontal="center" vertical="center" wrapText="1"/>
    </xf>
    <xf numFmtId="0" fontId="158" fillId="31" borderId="0" xfId="0" applyFont="1" applyFill="1" applyAlignment="1" applyProtection="1">
      <alignment horizontal="center" wrapText="1"/>
    </xf>
    <xf numFmtId="0" fontId="157" fillId="33" borderId="0" xfId="0" applyFont="1" applyFill="1" applyAlignment="1" applyProtection="1">
      <alignment horizontal="center" wrapText="1"/>
    </xf>
    <xf numFmtId="0" fontId="43" fillId="0" borderId="0" xfId="0" applyFont="1" applyAlignment="1" applyProtection="1">
      <alignment horizontal="left" wrapText="1"/>
    </xf>
    <xf numFmtId="0" fontId="113" fillId="34" borderId="68" xfId="0" applyFont="1" applyFill="1" applyBorder="1" applyAlignment="1" applyProtection="1">
      <alignment horizontal="center" vertical="center" wrapText="1"/>
    </xf>
    <xf numFmtId="0" fontId="114" fillId="34" borderId="69" xfId="0" applyFont="1" applyFill="1" applyBorder="1" applyAlignment="1" applyProtection="1">
      <alignment horizontal="center" vertical="center" wrapText="1"/>
    </xf>
    <xf numFmtId="0" fontId="114" fillId="34" borderId="70" xfId="0" applyFont="1" applyFill="1" applyBorder="1" applyAlignment="1" applyProtection="1">
      <alignment horizontal="center" vertical="center" wrapText="1"/>
    </xf>
    <xf numFmtId="0" fontId="132" fillId="0" borderId="0" xfId="0" applyFont="1" applyAlignment="1" applyProtection="1">
      <alignment horizontal="left" wrapText="1"/>
    </xf>
    <xf numFmtId="0" fontId="132" fillId="0" borderId="0" xfId="0" applyFont="1" applyAlignment="1" applyProtection="1">
      <alignment horizontal="left" vertical="top" wrapText="1"/>
    </xf>
    <xf numFmtId="0" fontId="89" fillId="18" borderId="0" xfId="0" applyFont="1" applyFill="1" applyBorder="1" applyAlignment="1" applyProtection="1">
      <alignment horizontal="center"/>
    </xf>
    <xf numFmtId="0" fontId="89" fillId="18" borderId="91" xfId="0" applyFont="1" applyFill="1" applyBorder="1" applyAlignment="1" applyProtection="1">
      <alignment horizontal="center"/>
    </xf>
    <xf numFmtId="0" fontId="0" fillId="0" borderId="0" xfId="0" applyAlignment="1" applyProtection="1">
      <alignment horizontal="left" wrapText="1"/>
    </xf>
    <xf numFmtId="0" fontId="135" fillId="0" borderId="0" xfId="0" applyFont="1" applyAlignment="1" applyProtection="1">
      <alignment horizontal="left" wrapText="1"/>
    </xf>
    <xf numFmtId="0" fontId="132" fillId="0" borderId="0" xfId="0" applyFont="1" applyAlignment="1" applyProtection="1">
      <alignment horizontal="left" vertical="center" wrapText="1"/>
    </xf>
    <xf numFmtId="0" fontId="101" fillId="0" borderId="0" xfId="2" applyFont="1" applyAlignment="1" applyProtection="1">
      <alignment horizontal="center"/>
    </xf>
    <xf numFmtId="0" fontId="97" fillId="0" borderId="0" xfId="2" applyFont="1" applyAlignment="1" applyProtection="1">
      <alignment horizontal="center" vertical="center" wrapText="1"/>
    </xf>
    <xf numFmtId="0" fontId="99" fillId="0" borderId="71" xfId="2" applyFont="1" applyBorder="1" applyAlignment="1" applyProtection="1">
      <alignment horizontal="left" wrapText="1"/>
    </xf>
    <xf numFmtId="0" fontId="100" fillId="0" borderId="71" xfId="2" applyFont="1" applyBorder="1" applyAlignment="1" applyProtection="1">
      <alignment horizontal="left" wrapText="1"/>
    </xf>
    <xf numFmtId="0" fontId="9" fillId="29" borderId="2" xfId="3" applyFont="1" applyFill="1" applyBorder="1" applyAlignment="1" applyProtection="1">
      <alignment horizontal="center" vertical="center" wrapText="1"/>
    </xf>
    <xf numFmtId="0" fontId="11" fillId="0" borderId="0" xfId="0" applyFont="1" applyAlignment="1" applyProtection="1">
      <alignment horizontal="left" wrapText="1"/>
    </xf>
    <xf numFmtId="0" fontId="7" fillId="29" borderId="50" xfId="3" applyFont="1" applyFill="1" applyBorder="1" applyAlignment="1" applyProtection="1">
      <alignment horizontal="center" vertical="center"/>
    </xf>
    <xf numFmtId="0" fontId="7" fillId="29" borderId="51" xfId="3" applyFont="1" applyFill="1" applyBorder="1" applyAlignment="1" applyProtection="1">
      <alignment horizontal="center" vertical="center"/>
    </xf>
    <xf numFmtId="0" fontId="7" fillId="29" borderId="46" xfId="3" applyFont="1" applyFill="1" applyBorder="1" applyAlignment="1" applyProtection="1">
      <alignment horizontal="center" vertical="center"/>
    </xf>
    <xf numFmtId="0" fontId="7" fillId="29" borderId="47" xfId="3" applyFont="1" applyFill="1" applyBorder="1" applyAlignment="1" applyProtection="1">
      <alignment horizontal="center" vertical="center"/>
    </xf>
    <xf numFmtId="0" fontId="22" fillId="0" borderId="0" xfId="2" applyFont="1" applyAlignment="1" applyProtection="1">
      <alignment horizontal="right"/>
    </xf>
    <xf numFmtId="0" fontId="7" fillId="21" borderId="44" xfId="3" applyFont="1" applyFill="1" applyBorder="1" applyAlignment="1" applyProtection="1">
      <alignment horizontal="center" vertical="center"/>
    </xf>
    <xf numFmtId="0" fontId="7" fillId="21" borderId="42" xfId="3" applyFont="1" applyFill="1" applyBorder="1" applyAlignment="1" applyProtection="1">
      <alignment horizontal="center" vertical="center"/>
    </xf>
    <xf numFmtId="0" fontId="11" fillId="19" borderId="1" xfId="4" applyFont="1" applyFill="1" applyBorder="1" applyAlignment="1" applyProtection="1">
      <alignment horizontal="center" vertical="center"/>
    </xf>
    <xf numFmtId="0" fontId="7" fillId="21" borderId="48" xfId="3" applyFont="1" applyFill="1" applyBorder="1" applyAlignment="1" applyProtection="1">
      <alignment horizontal="center" vertical="center"/>
    </xf>
    <xf numFmtId="0" fontId="11" fillId="19" borderId="5" xfId="4" applyFont="1" applyFill="1" applyBorder="1" applyAlignment="1" applyProtection="1">
      <alignment horizontal="center" vertical="center"/>
    </xf>
    <xf numFmtId="0" fontId="60" fillId="0" borderId="1" xfId="0" applyFont="1" applyBorder="1" applyAlignment="1" applyProtection="1">
      <alignment horizontal="center" vertical="center" wrapText="1"/>
    </xf>
    <xf numFmtId="0" fontId="59" fillId="0" borderId="1" xfId="0" applyFont="1" applyBorder="1" applyAlignment="1" applyProtection="1">
      <alignment horizontal="center" vertical="center" wrapText="1"/>
    </xf>
    <xf numFmtId="0" fontId="58" fillId="0" borderId="1" xfId="0" applyFont="1" applyBorder="1" applyAlignment="1" applyProtection="1">
      <alignment horizontal="center" vertical="center" wrapText="1"/>
    </xf>
    <xf numFmtId="0" fontId="74" fillId="29" borderId="1" xfId="4" applyFont="1" applyFill="1" applyBorder="1" applyAlignment="1" applyProtection="1">
      <alignment horizontal="center" vertical="center" wrapText="1"/>
    </xf>
    <xf numFmtId="0" fontId="60" fillId="0" borderId="1" xfId="0" applyFont="1" applyBorder="1" applyAlignment="1" applyProtection="1">
      <alignment horizontal="center" vertical="center"/>
    </xf>
    <xf numFmtId="0" fontId="59" fillId="0" borderId="1" xfId="0" applyFont="1" applyBorder="1" applyAlignment="1" applyProtection="1">
      <alignment horizontal="center" vertical="center"/>
    </xf>
    <xf numFmtId="0" fontId="58" fillId="0" borderId="1" xfId="0" applyFont="1" applyBorder="1" applyAlignment="1" applyProtection="1">
      <alignment horizontal="center" vertical="center"/>
    </xf>
    <xf numFmtId="0" fontId="5" fillId="9" borderId="7" xfId="0" applyFont="1" applyFill="1" applyBorder="1" applyAlignment="1" applyProtection="1">
      <alignment horizontal="center" vertical="center"/>
    </xf>
    <xf numFmtId="0" fontId="5" fillId="0" borderId="7" xfId="0" applyFont="1" applyFill="1" applyBorder="1" applyAlignment="1" applyProtection="1">
      <alignment horizontal="left" vertical="center" wrapText="1"/>
    </xf>
    <xf numFmtId="0" fontId="95" fillId="25" borderId="7" xfId="0" applyFont="1" applyFill="1" applyBorder="1" applyAlignment="1" applyProtection="1">
      <alignment horizontal="center" vertical="center" wrapText="1"/>
    </xf>
    <xf numFmtId="0" fontId="7" fillId="25" borderId="7" xfId="0" applyFont="1" applyFill="1" applyBorder="1" applyAlignment="1" applyProtection="1">
      <alignment horizontal="center" vertical="center" wrapText="1"/>
    </xf>
    <xf numFmtId="0" fontId="5" fillId="0" borderId="7" xfId="0" applyFont="1" applyFill="1" applyBorder="1" applyAlignment="1" applyProtection="1">
      <alignment horizontal="center" vertical="center"/>
      <protection locked="0"/>
    </xf>
    <xf numFmtId="0" fontId="108" fillId="24" borderId="7" xfId="0" applyFont="1" applyFill="1" applyBorder="1" applyAlignment="1" applyProtection="1">
      <alignment horizontal="center" vertical="center" wrapText="1"/>
    </xf>
    <xf numFmtId="0" fontId="26" fillId="30" borderId="7" xfId="3" applyFont="1" applyFill="1" applyBorder="1" applyAlignment="1" applyProtection="1">
      <alignment horizontal="center" vertical="center" wrapText="1"/>
    </xf>
    <xf numFmtId="0" fontId="16" fillId="0" borderId="0" xfId="0" applyFont="1" applyFill="1" applyBorder="1" applyAlignment="1" applyProtection="1">
      <alignment horizontal="left" vertical="center" wrapText="1"/>
    </xf>
    <xf numFmtId="0" fontId="94" fillId="0" borderId="0" xfId="2" applyFont="1" applyBorder="1" applyAlignment="1" applyProtection="1">
      <alignment horizontal="center"/>
    </xf>
    <xf numFmtId="0" fontId="100" fillId="0" borderId="67" xfId="2" applyFont="1" applyBorder="1" applyAlignment="1" applyProtection="1">
      <alignment horizontal="left"/>
    </xf>
    <xf numFmtId="0" fontId="101" fillId="0" borderId="0" xfId="0" applyFont="1" applyAlignment="1">
      <alignment horizontal="center"/>
    </xf>
    <xf numFmtId="0" fontId="7" fillId="29" borderId="7" xfId="0" applyFont="1" applyFill="1" applyBorder="1" applyAlignment="1" applyProtection="1">
      <alignment horizontal="center" vertical="center" wrapText="1"/>
    </xf>
    <xf numFmtId="0" fontId="136" fillId="0" borderId="0" xfId="2" applyFont="1" applyBorder="1" applyAlignment="1" applyProtection="1">
      <alignment horizontal="left" wrapText="1"/>
    </xf>
    <xf numFmtId="0" fontId="11" fillId="0" borderId="14" xfId="0" applyFont="1" applyBorder="1" applyAlignment="1" applyProtection="1">
      <alignment horizontal="left" vertical="top" wrapText="1"/>
    </xf>
    <xf numFmtId="0" fontId="26" fillId="29" borderId="7" xfId="3" applyFont="1" applyFill="1" applyBorder="1" applyAlignment="1" applyProtection="1">
      <alignment horizontal="center" vertical="center" wrapText="1"/>
    </xf>
    <xf numFmtId="0" fontId="7" fillId="28" borderId="7" xfId="0" applyFont="1" applyFill="1" applyBorder="1" applyAlignment="1" applyProtection="1">
      <alignment horizontal="center" vertical="center" wrapText="1"/>
    </xf>
    <xf numFmtId="0" fontId="11" fillId="0" borderId="0" xfId="0" applyFont="1" applyBorder="1" applyAlignment="1" applyProtection="1">
      <alignment horizontal="left" vertical="top" wrapText="1"/>
    </xf>
    <xf numFmtId="0" fontId="100" fillId="0" borderId="0" xfId="2" applyFont="1" applyBorder="1" applyAlignment="1" applyProtection="1">
      <alignment horizontal="center"/>
    </xf>
    <xf numFmtId="0" fontId="26" fillId="22" borderId="7" xfId="3" applyFont="1" applyFill="1" applyBorder="1" applyAlignment="1" applyProtection="1">
      <alignment horizontal="center" vertical="center" wrapText="1"/>
    </xf>
    <xf numFmtId="0" fontId="104" fillId="24" borderId="7" xfId="0" applyFont="1" applyFill="1" applyBorder="1" applyAlignment="1" applyProtection="1">
      <alignment horizontal="center" vertical="center" wrapText="1"/>
    </xf>
    <xf numFmtId="0" fontId="97" fillId="0" borderId="0" xfId="2" applyFont="1" applyAlignment="1" applyProtection="1">
      <alignment horizontal="center" wrapText="1"/>
    </xf>
    <xf numFmtId="0" fontId="96" fillId="0" borderId="0" xfId="2" applyFont="1" applyAlignment="1" applyProtection="1">
      <alignment horizontal="center" wrapText="1"/>
    </xf>
    <xf numFmtId="0" fontId="100" fillId="0" borderId="66" xfId="2" applyFont="1" applyBorder="1" applyAlignment="1" applyProtection="1">
      <alignment horizontal="left"/>
    </xf>
    <xf numFmtId="0" fontId="26" fillId="28" borderId="7" xfId="3" applyFont="1" applyFill="1" applyBorder="1" applyAlignment="1" applyProtection="1">
      <alignment horizontal="center" vertical="center" wrapText="1"/>
    </xf>
    <xf numFmtId="0" fontId="5" fillId="15" borderId="7" xfId="0" applyFont="1" applyFill="1" applyBorder="1" applyAlignment="1" applyProtection="1">
      <alignment horizontal="center" vertical="center"/>
    </xf>
    <xf numFmtId="0" fontId="100" fillId="0" borderId="0" xfId="2" applyFont="1" applyBorder="1" applyAlignment="1" applyProtection="1">
      <alignment horizontal="left"/>
    </xf>
    <xf numFmtId="0" fontId="91" fillId="0" borderId="80" xfId="2" applyFont="1" applyBorder="1" applyAlignment="1" applyProtection="1">
      <alignment horizontal="center"/>
    </xf>
    <xf numFmtId="0" fontId="142" fillId="0" borderId="0" xfId="2" applyFont="1" applyBorder="1" applyAlignment="1" applyProtection="1">
      <alignment horizontal="left" wrapText="1"/>
    </xf>
    <xf numFmtId="0" fontId="142" fillId="0" borderId="14" xfId="2" applyFont="1" applyBorder="1" applyAlignment="1" applyProtection="1">
      <alignment horizontal="left" wrapText="1"/>
    </xf>
    <xf numFmtId="0" fontId="11" fillId="0" borderId="34" xfId="0" applyFont="1" applyBorder="1" applyAlignment="1" applyProtection="1">
      <alignment horizontal="left" vertical="top" wrapText="1"/>
    </xf>
    <xf numFmtId="0" fontId="11" fillId="0" borderId="35" xfId="0" applyFont="1" applyBorder="1" applyAlignment="1" applyProtection="1">
      <alignment horizontal="left" vertical="top" wrapText="1"/>
    </xf>
    <xf numFmtId="0" fontId="11" fillId="0" borderId="36" xfId="0" applyFont="1" applyBorder="1" applyAlignment="1" applyProtection="1">
      <alignment horizontal="left" vertical="top" wrapText="1"/>
    </xf>
    <xf numFmtId="0" fontId="11" fillId="0" borderId="37" xfId="0" applyFont="1" applyBorder="1" applyAlignment="1" applyProtection="1">
      <alignment horizontal="left" vertical="top" wrapText="1"/>
    </xf>
    <xf numFmtId="0" fontId="11" fillId="0" borderId="38" xfId="0" applyFont="1" applyBorder="1" applyAlignment="1" applyProtection="1">
      <alignment horizontal="left" vertical="top" wrapText="1"/>
    </xf>
    <xf numFmtId="0" fontId="11" fillId="0" borderId="39" xfId="0" applyFont="1" applyBorder="1" applyAlignment="1" applyProtection="1">
      <alignment horizontal="left" vertical="top" wrapText="1"/>
    </xf>
    <xf numFmtId="0" fontId="11" fillId="0" borderId="40" xfId="0" applyFont="1" applyBorder="1" applyAlignment="1" applyProtection="1">
      <alignment horizontal="left" vertical="top" wrapText="1"/>
    </xf>
    <xf numFmtId="0" fontId="11" fillId="0" borderId="41" xfId="0" applyFont="1" applyBorder="1" applyAlignment="1" applyProtection="1">
      <alignment horizontal="left" vertical="top" wrapText="1"/>
    </xf>
    <xf numFmtId="0" fontId="91" fillId="0" borderId="0" xfId="2" applyFont="1" applyBorder="1" applyAlignment="1" applyProtection="1">
      <alignment horizontal="center"/>
    </xf>
    <xf numFmtId="0" fontId="11" fillId="0" borderId="0" xfId="0" applyFont="1" applyAlignment="1" applyProtection="1">
      <alignment horizontal="left" vertical="top" wrapText="1"/>
    </xf>
    <xf numFmtId="0" fontId="26" fillId="21" borderId="7" xfId="0" applyFont="1" applyFill="1" applyBorder="1" applyAlignment="1" applyProtection="1">
      <alignment horizontal="center" vertical="center" wrapText="1"/>
    </xf>
    <xf numFmtId="0" fontId="26" fillId="26" borderId="7" xfId="0" applyFont="1" applyFill="1" applyBorder="1" applyAlignment="1" applyProtection="1">
      <alignment horizontal="center" vertical="center" wrapText="1"/>
    </xf>
    <xf numFmtId="0" fontId="101" fillId="0" borderId="0" xfId="2" applyFont="1" applyAlignment="1" applyProtection="1">
      <alignment horizontal="center" wrapText="1"/>
    </xf>
    <xf numFmtId="0" fontId="140" fillId="0" borderId="0" xfId="2" applyFont="1" applyBorder="1" applyAlignment="1" applyProtection="1">
      <alignment horizontal="left" wrapText="1"/>
    </xf>
    <xf numFmtId="0" fontId="140" fillId="0" borderId="14" xfId="2" applyFont="1" applyBorder="1" applyAlignment="1" applyProtection="1">
      <alignment horizontal="left" wrapText="1"/>
    </xf>
    <xf numFmtId="0" fontId="145" fillId="0" borderId="0" xfId="2" applyFont="1" applyBorder="1" applyAlignment="1" applyProtection="1">
      <alignment horizontal="left" wrapText="1"/>
    </xf>
    <xf numFmtId="0" fontId="145" fillId="0" borderId="14" xfId="2" applyFont="1" applyBorder="1" applyAlignment="1" applyProtection="1">
      <alignment horizontal="left" wrapText="1"/>
    </xf>
    <xf numFmtId="0" fontId="7" fillId="31" borderId="7" xfId="0" applyFont="1" applyFill="1" applyBorder="1" applyAlignment="1" applyProtection="1">
      <alignment horizontal="center" vertical="center" wrapText="1"/>
    </xf>
    <xf numFmtId="0" fontId="26" fillId="21" borderId="7" xfId="3" applyFont="1" applyFill="1" applyBorder="1" applyAlignment="1" applyProtection="1">
      <alignment horizontal="center" vertical="center" wrapText="1"/>
    </xf>
    <xf numFmtId="0" fontId="26" fillId="26" borderId="7" xfId="3" applyFont="1" applyFill="1" applyBorder="1" applyAlignment="1" applyProtection="1">
      <alignment horizontal="center" vertical="center" wrapText="1"/>
    </xf>
    <xf numFmtId="0" fontId="9" fillId="31" borderId="7" xfId="3" applyFont="1" applyFill="1" applyBorder="1" applyAlignment="1" applyProtection="1">
      <alignment horizontal="center" vertical="center" wrapText="1"/>
    </xf>
    <xf numFmtId="0" fontId="105" fillId="24" borderId="7" xfId="0" applyFont="1" applyFill="1" applyBorder="1" applyAlignment="1" applyProtection="1">
      <alignment horizontal="center" vertical="center" wrapText="1"/>
    </xf>
    <xf numFmtId="0" fontId="98" fillId="0" borderId="0" xfId="2" applyFont="1" applyAlignment="1" applyProtection="1">
      <alignment horizontal="center" wrapText="1"/>
    </xf>
    <xf numFmtId="0" fontId="0" fillId="0" borderId="75" xfId="0" applyBorder="1" applyAlignment="1" applyProtection="1">
      <alignment horizontal="left" wrapText="1"/>
    </xf>
    <xf numFmtId="0" fontId="0" fillId="0" borderId="0" xfId="0" applyBorder="1" applyAlignment="1" applyProtection="1">
      <alignment horizontal="left" wrapText="1"/>
    </xf>
    <xf numFmtId="0" fontId="88" fillId="25" borderId="8" xfId="2" applyFont="1" applyFill="1" applyBorder="1" applyAlignment="1" applyProtection="1">
      <alignment horizontal="center" vertical="center" wrapText="1"/>
    </xf>
    <xf numFmtId="0" fontId="88" fillId="25" borderId="9" xfId="2" applyFont="1" applyFill="1" applyBorder="1" applyAlignment="1" applyProtection="1">
      <alignment horizontal="center" vertical="center" wrapText="1"/>
    </xf>
    <xf numFmtId="0" fontId="88" fillId="25" borderId="10" xfId="2" applyFont="1" applyFill="1" applyBorder="1" applyAlignment="1" applyProtection="1">
      <alignment horizontal="center" vertical="center" wrapText="1"/>
    </xf>
    <xf numFmtId="0" fontId="9" fillId="22" borderId="7" xfId="0" applyFont="1" applyFill="1" applyBorder="1" applyAlignment="1" applyProtection="1">
      <alignment horizontal="center" vertical="center"/>
    </xf>
    <xf numFmtId="0" fontId="88" fillId="25" borderId="18" xfId="2" applyFont="1" applyFill="1" applyBorder="1" applyAlignment="1" applyProtection="1">
      <alignment horizontal="center" vertical="center" wrapText="1"/>
    </xf>
    <xf numFmtId="0" fontId="9" fillId="22" borderId="9" xfId="0" applyFont="1" applyFill="1" applyBorder="1" applyAlignment="1" applyProtection="1">
      <alignment horizontal="center" vertical="center"/>
    </xf>
    <xf numFmtId="0" fontId="11" fillId="0" borderId="14" xfId="0" applyFont="1" applyBorder="1" applyAlignment="1" applyProtection="1">
      <alignment horizontal="left" vertical="center" wrapText="1"/>
    </xf>
    <xf numFmtId="0" fontId="77" fillId="25" borderId="8" xfId="2" applyFont="1" applyFill="1" applyBorder="1" applyAlignment="1" applyProtection="1">
      <alignment horizontal="center" vertical="center" wrapText="1"/>
    </xf>
    <xf numFmtId="0" fontId="77" fillId="25" borderId="9" xfId="2" applyFont="1" applyFill="1" applyBorder="1" applyAlignment="1" applyProtection="1">
      <alignment horizontal="center" vertical="center" wrapText="1"/>
    </xf>
    <xf numFmtId="0" fontId="9" fillId="22" borderId="15" xfId="0" applyFont="1" applyFill="1" applyBorder="1" applyAlignment="1" applyProtection="1">
      <alignment horizontal="center" vertical="center"/>
    </xf>
    <xf numFmtId="0" fontId="9" fillId="22" borderId="0" xfId="0" applyFont="1" applyFill="1" applyBorder="1" applyAlignment="1" applyProtection="1">
      <alignment horizontal="center" vertical="center"/>
    </xf>
    <xf numFmtId="0" fontId="9" fillId="22" borderId="14" xfId="0" applyFont="1" applyFill="1" applyBorder="1" applyAlignment="1" applyProtection="1">
      <alignment horizontal="center" vertical="center"/>
    </xf>
    <xf numFmtId="0" fontId="77" fillId="25" borderId="7" xfId="2" applyFont="1" applyFill="1" applyBorder="1" applyAlignment="1" applyProtection="1">
      <alignment horizontal="center" vertical="center" wrapText="1"/>
    </xf>
    <xf numFmtId="0" fontId="77" fillId="25" borderId="18" xfId="2" applyFont="1" applyFill="1" applyBorder="1" applyAlignment="1" applyProtection="1">
      <alignment horizontal="center" vertical="center" wrapText="1"/>
    </xf>
    <xf numFmtId="0" fontId="77" fillId="31" borderId="7" xfId="2" applyFont="1" applyFill="1" applyBorder="1" applyAlignment="1" applyProtection="1">
      <alignment horizontal="center" vertical="center" wrapText="1"/>
    </xf>
    <xf numFmtId="0" fontId="26" fillId="27" borderId="15" xfId="0" applyFont="1" applyFill="1" applyBorder="1" applyAlignment="1" applyProtection="1">
      <alignment horizontal="center" vertical="center" wrapText="1"/>
    </xf>
    <xf numFmtId="0" fontId="26" fillId="27" borderId="12" xfId="0" applyFont="1" applyFill="1" applyBorder="1" applyAlignment="1" applyProtection="1">
      <alignment horizontal="center" vertical="center" wrapText="1"/>
    </xf>
    <xf numFmtId="0" fontId="26" fillId="27" borderId="16" xfId="0" applyFont="1" applyFill="1" applyBorder="1" applyAlignment="1" applyProtection="1">
      <alignment horizontal="center" vertical="center" wrapText="1"/>
    </xf>
    <xf numFmtId="0" fontId="30" fillId="0" borderId="7" xfId="0" applyFont="1" applyFill="1" applyBorder="1" applyAlignment="1" applyProtection="1">
      <alignment horizontal="left"/>
    </xf>
    <xf numFmtId="0" fontId="5" fillId="4" borderId="7" xfId="5" applyFont="1" applyBorder="1" applyAlignment="1" applyProtection="1">
      <alignment horizontal="center" vertical="center"/>
    </xf>
    <xf numFmtId="0" fontId="7" fillId="27" borderId="46" xfId="0" applyFont="1" applyFill="1" applyBorder="1" applyAlignment="1" applyProtection="1">
      <alignment horizontal="center" vertical="center"/>
    </xf>
    <xf numFmtId="0" fontId="75" fillId="27" borderId="46" xfId="0" applyFont="1" applyFill="1" applyBorder="1" applyAlignment="1" applyProtection="1">
      <alignment horizontal="center" vertical="center"/>
    </xf>
    <xf numFmtId="0" fontId="3" fillId="0" borderId="0" xfId="0" applyFont="1" applyFill="1" applyBorder="1" applyAlignment="1" applyProtection="1">
      <alignment horizontal="left" wrapText="1"/>
    </xf>
    <xf numFmtId="0" fontId="78" fillId="21" borderId="62" xfId="0" applyFont="1" applyFill="1" applyBorder="1" applyAlignment="1" applyProtection="1">
      <alignment horizontal="center" vertical="center" wrapText="1"/>
    </xf>
    <xf numFmtId="0" fontId="78" fillId="21" borderId="46" xfId="0" applyFont="1" applyFill="1" applyBorder="1" applyAlignment="1" applyProtection="1">
      <alignment horizontal="center" vertical="center" wrapText="1"/>
    </xf>
    <xf numFmtId="0" fontId="78" fillId="21" borderId="85" xfId="0" applyFont="1" applyFill="1" applyBorder="1" applyAlignment="1" applyProtection="1">
      <alignment horizontal="center" vertical="center" wrapText="1"/>
    </xf>
    <xf numFmtId="0" fontId="78" fillId="21" borderId="62" xfId="0" applyFont="1" applyFill="1" applyBorder="1" applyAlignment="1" applyProtection="1">
      <alignment horizontal="center" vertical="center"/>
    </xf>
    <xf numFmtId="0" fontId="112" fillId="25" borderId="7" xfId="0" applyFont="1" applyFill="1" applyBorder="1" applyAlignment="1" applyProtection="1">
      <alignment horizontal="center" vertical="center" textRotation="90" wrapText="1"/>
    </xf>
    <xf numFmtId="0" fontId="79" fillId="23" borderId="64" xfId="0" applyFont="1" applyFill="1" applyBorder="1" applyAlignment="1" applyProtection="1">
      <alignment horizontal="center" vertical="center"/>
    </xf>
    <xf numFmtId="0" fontId="79" fillId="23" borderId="81" xfId="0" applyFont="1" applyFill="1" applyBorder="1" applyAlignment="1" applyProtection="1">
      <alignment horizontal="center" vertical="center"/>
    </xf>
    <xf numFmtId="0" fontId="90" fillId="0" borderId="0" xfId="2" applyFont="1" applyAlignment="1" applyProtection="1">
      <alignment horizontal="left" wrapText="1"/>
    </xf>
    <xf numFmtId="0" fontId="90" fillId="0" borderId="0" xfId="2" applyFont="1" applyAlignment="1" applyProtection="1">
      <alignment horizontal="left"/>
    </xf>
    <xf numFmtId="0" fontId="97" fillId="0" borderId="0" xfId="2" applyFont="1" applyBorder="1" applyAlignment="1" applyProtection="1">
      <alignment horizontal="center"/>
    </xf>
    <xf numFmtId="0" fontId="7" fillId="31" borderId="7" xfId="0" applyFont="1" applyFill="1" applyBorder="1" applyAlignment="1" applyProtection="1">
      <alignment horizontal="center"/>
    </xf>
    <xf numFmtId="0" fontId="80" fillId="31" borderId="7" xfId="0" applyFont="1" applyFill="1" applyBorder="1" applyAlignment="1" applyProtection="1">
      <alignment horizontal="center" vertical="center"/>
    </xf>
    <xf numFmtId="0" fontId="80" fillId="21" borderId="3" xfId="0" applyFont="1" applyFill="1" applyBorder="1" applyAlignment="1" applyProtection="1">
      <alignment horizontal="center" vertical="center"/>
    </xf>
    <xf numFmtId="0" fontId="80" fillId="21" borderId="4" xfId="0" applyFont="1" applyFill="1" applyBorder="1" applyAlignment="1" applyProtection="1">
      <alignment horizontal="center" vertical="center"/>
    </xf>
    <xf numFmtId="0" fontId="80" fillId="21" borderId="65" xfId="0" applyFont="1" applyFill="1" applyBorder="1" applyAlignment="1" applyProtection="1">
      <alignment horizontal="center" vertical="center"/>
    </xf>
    <xf numFmtId="0" fontId="80" fillId="21" borderId="82" xfId="0" applyFont="1" applyFill="1" applyBorder="1" applyAlignment="1" applyProtection="1">
      <alignment horizontal="center" vertical="center"/>
    </xf>
    <xf numFmtId="0" fontId="46" fillId="18" borderId="7" xfId="0" applyFont="1" applyFill="1" applyBorder="1" applyAlignment="1" applyProtection="1">
      <alignment horizontal="left" vertical="center" wrapText="1"/>
    </xf>
    <xf numFmtId="0" fontId="79" fillId="23" borderId="83" xfId="0" applyFont="1" applyFill="1" applyBorder="1" applyAlignment="1" applyProtection="1">
      <alignment horizontal="center" vertical="center"/>
    </xf>
    <xf numFmtId="0" fontId="79" fillId="23" borderId="84" xfId="0" applyFont="1" applyFill="1" applyBorder="1" applyAlignment="1" applyProtection="1">
      <alignment horizontal="center" vertical="center"/>
    </xf>
    <xf numFmtId="0" fontId="96" fillId="0" borderId="80" xfId="2" applyFont="1" applyBorder="1" applyAlignment="1" applyProtection="1">
      <alignment horizontal="center"/>
    </xf>
    <xf numFmtId="0" fontId="30" fillId="0" borderId="7" xfId="0" applyFont="1" applyFill="1" applyBorder="1" applyAlignment="1" applyProtection="1">
      <alignment horizontal="left" wrapText="1"/>
    </xf>
    <xf numFmtId="0" fontId="33" fillId="0" borderId="0" xfId="0" applyFont="1" applyBorder="1" applyAlignment="1" applyProtection="1">
      <alignment horizontal="left" wrapText="1"/>
    </xf>
    <xf numFmtId="0" fontId="33" fillId="0" borderId="78" xfId="0" applyFont="1" applyBorder="1" applyAlignment="1" applyProtection="1">
      <alignment horizontal="left" wrapText="1"/>
    </xf>
    <xf numFmtId="0" fontId="147" fillId="0" borderId="73" xfId="0" applyFont="1" applyBorder="1" applyAlignment="1" applyProtection="1">
      <alignment horizontal="center" vertical="top" wrapText="1"/>
    </xf>
    <xf numFmtId="0" fontId="32" fillId="0" borderId="73" xfId="0" applyFont="1" applyBorder="1" applyAlignment="1" applyProtection="1">
      <alignment horizontal="center" vertical="top" wrapText="1"/>
    </xf>
    <xf numFmtId="0" fontId="32" fillId="0" borderId="0" xfId="0" applyFont="1" applyBorder="1" applyAlignment="1" applyProtection="1">
      <alignment horizontal="center" vertical="top" wrapText="1"/>
    </xf>
    <xf numFmtId="0" fontId="14" fillId="0" borderId="0" xfId="0" applyFont="1" applyAlignment="1" applyProtection="1">
      <alignment horizontal="left" wrapText="1"/>
    </xf>
    <xf numFmtId="0" fontId="0" fillId="32" borderId="7" xfId="0" applyFill="1" applyBorder="1" applyAlignment="1" applyProtection="1">
      <alignment horizontal="center"/>
    </xf>
    <xf numFmtId="0" fontId="12" fillId="0" borderId="0" xfId="0" applyFont="1" applyAlignment="1" applyProtection="1">
      <alignment horizontal="left" vertical="top" wrapText="1"/>
    </xf>
    <xf numFmtId="0" fontId="11" fillId="0" borderId="0" xfId="0" applyFont="1" applyBorder="1" applyAlignment="1" applyProtection="1">
      <alignment horizontal="left" wrapText="1"/>
    </xf>
    <xf numFmtId="0" fontId="11" fillId="0" borderId="14" xfId="0" applyFont="1" applyBorder="1" applyAlignment="1" applyProtection="1">
      <alignment horizontal="left" wrapText="1"/>
    </xf>
    <xf numFmtId="0" fontId="7" fillId="21" borderId="7" xfId="0" applyFont="1" applyFill="1" applyBorder="1" applyAlignment="1" applyProtection="1">
      <alignment horizontal="center" vertical="center" wrapText="1"/>
    </xf>
    <xf numFmtId="0" fontId="75" fillId="30" borderId="7" xfId="0" applyFont="1" applyFill="1" applyBorder="1" applyAlignment="1" applyProtection="1">
      <alignment horizontal="center" vertical="center" wrapText="1"/>
    </xf>
    <xf numFmtId="0" fontId="76" fillId="30" borderId="7" xfId="0" applyFont="1" applyFill="1" applyBorder="1" applyAlignment="1" applyProtection="1">
      <alignment horizontal="center" vertical="center"/>
    </xf>
    <xf numFmtId="0" fontId="116" fillId="0" borderId="72" xfId="0" applyFont="1" applyBorder="1" applyAlignment="1" applyProtection="1">
      <alignment horizontal="left" vertical="center" wrapText="1"/>
      <protection locked="0"/>
    </xf>
    <xf numFmtId="0" fontId="116" fillId="0" borderId="73" xfId="0" applyFont="1" applyBorder="1" applyAlignment="1" applyProtection="1">
      <alignment horizontal="left" vertical="center" wrapText="1"/>
      <protection locked="0"/>
    </xf>
    <xf numFmtId="0" fontId="116" fillId="0" borderId="74" xfId="0" applyFont="1" applyBorder="1" applyAlignment="1" applyProtection="1">
      <alignment horizontal="left" vertical="center" wrapText="1"/>
      <protection locked="0"/>
    </xf>
    <xf numFmtId="0" fontId="116" fillId="0" borderId="75" xfId="0" applyFont="1" applyBorder="1" applyAlignment="1" applyProtection="1">
      <alignment horizontal="left" vertical="center" wrapText="1"/>
      <protection locked="0"/>
    </xf>
    <xf numFmtId="0" fontId="116" fillId="0" borderId="0" xfId="0" applyFont="1" applyBorder="1" applyAlignment="1" applyProtection="1">
      <alignment horizontal="left" vertical="center" wrapText="1"/>
      <protection locked="0"/>
    </xf>
    <xf numFmtId="0" fontId="116" fillId="0" borderId="76" xfId="0" applyFont="1" applyBorder="1" applyAlignment="1" applyProtection="1">
      <alignment horizontal="left" vertical="center" wrapText="1"/>
      <protection locked="0"/>
    </xf>
    <xf numFmtId="0" fontId="116" fillId="0" borderId="77" xfId="0" applyFont="1" applyBorder="1" applyAlignment="1" applyProtection="1">
      <alignment horizontal="left" vertical="center" wrapText="1"/>
      <protection locked="0"/>
    </xf>
    <xf numFmtId="0" fontId="116" fillId="0" borderId="78" xfId="0" applyFont="1" applyBorder="1" applyAlignment="1" applyProtection="1">
      <alignment horizontal="left" vertical="center" wrapText="1"/>
      <protection locked="0"/>
    </xf>
    <xf numFmtId="0" fontId="116" fillId="0" borderId="79" xfId="0" applyFont="1" applyBorder="1" applyAlignment="1" applyProtection="1">
      <alignment horizontal="left" vertical="center" wrapText="1"/>
      <protection locked="0"/>
    </xf>
    <xf numFmtId="0" fontId="62" fillId="0" borderId="0" xfId="2" applyFont="1" applyAlignment="1" applyProtection="1">
      <alignment horizontal="left" wrapText="1"/>
      <protection locked="0"/>
    </xf>
    <xf numFmtId="0" fontId="85" fillId="0" borderId="0" xfId="2" applyFont="1" applyBorder="1" applyAlignment="1" applyProtection="1">
      <alignment horizontal="left"/>
      <protection locked="0"/>
    </xf>
    <xf numFmtId="0" fontId="7" fillId="33" borderId="29" xfId="0" applyFont="1" applyFill="1" applyBorder="1" applyAlignment="1" applyProtection="1">
      <alignment horizontal="center" vertical="center"/>
    </xf>
    <xf numFmtId="0" fontId="81" fillId="23" borderId="29" xfId="0" applyFont="1" applyFill="1" applyBorder="1" applyAlignment="1" applyProtection="1">
      <alignment horizontal="center" vertical="center"/>
    </xf>
    <xf numFmtId="0" fontId="81" fillId="23" borderId="61" xfId="0" applyFont="1" applyFill="1" applyBorder="1" applyAlignment="1" applyProtection="1">
      <alignment horizontal="center" vertical="center"/>
    </xf>
    <xf numFmtId="0" fontId="7" fillId="31" borderId="59" xfId="0" applyFont="1" applyFill="1" applyBorder="1" applyAlignment="1" applyProtection="1">
      <alignment horizontal="center" vertical="center" wrapText="1"/>
    </xf>
    <xf numFmtId="0" fontId="7" fillId="31" borderId="60" xfId="0" applyFont="1" applyFill="1" applyBorder="1" applyAlignment="1" applyProtection="1">
      <alignment horizontal="center" vertical="center" wrapText="1"/>
    </xf>
    <xf numFmtId="0" fontId="31" fillId="0" borderId="0" xfId="0" applyFont="1" applyBorder="1" applyAlignment="1" applyProtection="1">
      <alignment horizontal="left" wrapText="1"/>
      <protection locked="0"/>
    </xf>
    <xf numFmtId="0" fontId="31" fillId="0" borderId="14" xfId="0" applyFont="1" applyBorder="1" applyAlignment="1" applyProtection="1">
      <alignment horizontal="left" wrapText="1"/>
      <protection locked="0"/>
    </xf>
    <xf numFmtId="0" fontId="109" fillId="0" borderId="0" xfId="2" applyFont="1" applyBorder="1" applyAlignment="1" applyProtection="1">
      <alignment horizontal="left" vertical="top" wrapText="1"/>
      <protection locked="0"/>
    </xf>
    <xf numFmtId="0" fontId="109" fillId="0" borderId="80" xfId="2" applyFont="1" applyBorder="1" applyAlignment="1" applyProtection="1">
      <alignment horizontal="left" vertical="top" wrapText="1"/>
      <protection locked="0"/>
    </xf>
    <xf numFmtId="0" fontId="98" fillId="0" borderId="0" xfId="2" applyFont="1" applyAlignment="1" applyProtection="1">
      <alignment horizontal="center" wrapText="1"/>
      <protection locked="0"/>
    </xf>
    <xf numFmtId="0" fontId="109" fillId="0" borderId="0" xfId="2" applyFont="1" applyAlignment="1" applyProtection="1">
      <alignment horizontal="left" vertical="top" wrapText="1"/>
      <protection locked="0"/>
    </xf>
    <xf numFmtId="0" fontId="159" fillId="31" borderId="8" xfId="0" applyFont="1" applyFill="1" applyBorder="1" applyAlignment="1" applyProtection="1">
      <alignment horizontal="center" vertical="center" wrapText="1"/>
    </xf>
    <xf numFmtId="0" fontId="9" fillId="31" borderId="10" xfId="0" applyFont="1" applyFill="1" applyBorder="1" applyAlignment="1" applyProtection="1">
      <alignment horizontal="center" vertical="center" wrapText="1"/>
    </xf>
    <xf numFmtId="0" fontId="9" fillId="31" borderId="9" xfId="0" applyFont="1" applyFill="1" applyBorder="1" applyAlignment="1" applyProtection="1">
      <alignment horizontal="center" vertical="center" wrapText="1"/>
    </xf>
    <xf numFmtId="0" fontId="109" fillId="0" borderId="0" xfId="2" applyFont="1" applyAlignment="1" applyProtection="1">
      <alignment horizontal="left" wrapText="1"/>
    </xf>
    <xf numFmtId="0" fontId="9" fillId="31" borderId="7" xfId="0" applyFont="1" applyFill="1" applyBorder="1" applyAlignment="1" applyProtection="1">
      <alignment horizontal="center" vertical="center" wrapText="1"/>
    </xf>
    <xf numFmtId="0" fontId="63" fillId="18" borderId="7" xfId="2" applyFont="1" applyFill="1" applyBorder="1" applyAlignment="1" applyProtection="1">
      <alignment horizontal="left" vertical="top" wrapText="1"/>
    </xf>
    <xf numFmtId="0" fontId="85" fillId="0" borderId="67" xfId="2" applyFont="1" applyBorder="1" applyAlignment="1" applyProtection="1">
      <alignment horizontal="left"/>
    </xf>
    <xf numFmtId="0" fontId="130" fillId="18" borderId="7" xfId="0" applyFont="1" applyFill="1" applyBorder="1" applyAlignment="1" applyProtection="1">
      <alignment horizontal="center" vertical="center" wrapText="1"/>
    </xf>
    <xf numFmtId="0" fontId="64" fillId="18" borderId="7" xfId="0" applyFont="1" applyFill="1" applyBorder="1" applyAlignment="1" applyProtection="1">
      <alignment horizontal="center" vertical="center" wrapText="1"/>
    </xf>
    <xf numFmtId="0" fontId="29" fillId="19" borderId="7" xfId="0" applyFont="1" applyFill="1" applyBorder="1" applyAlignment="1" applyProtection="1">
      <alignment horizontal="center" vertical="center" textRotation="90" wrapText="1"/>
    </xf>
    <xf numFmtId="0" fontId="83" fillId="31" borderId="57" xfId="0" applyFont="1" applyFill="1" applyBorder="1" applyAlignment="1" applyProtection="1">
      <alignment horizontal="center" vertical="center" wrapText="1"/>
    </xf>
    <xf numFmtId="0" fontId="83" fillId="31" borderId="58" xfId="0" applyFont="1" applyFill="1" applyBorder="1" applyAlignment="1" applyProtection="1">
      <alignment horizontal="center" vertical="center" wrapText="1"/>
    </xf>
    <xf numFmtId="0" fontId="84" fillId="31" borderId="57" xfId="0" applyFont="1" applyFill="1" applyBorder="1" applyAlignment="1" applyProtection="1">
      <alignment horizontal="center" vertical="center" wrapText="1"/>
    </xf>
    <xf numFmtId="0" fontId="84" fillId="31" borderId="58" xfId="0" applyFont="1" applyFill="1" applyBorder="1" applyAlignment="1" applyProtection="1">
      <alignment horizontal="center" vertical="center" wrapText="1"/>
    </xf>
    <xf numFmtId="0" fontId="111" fillId="31" borderId="53" xfId="0" applyFont="1" applyFill="1" applyBorder="1" applyAlignment="1" applyProtection="1">
      <alignment horizontal="center" vertical="center" wrapText="1"/>
    </xf>
    <xf numFmtId="0" fontId="111" fillId="31" borderId="54" xfId="0" applyFont="1" applyFill="1" applyBorder="1" applyAlignment="1" applyProtection="1">
      <alignment horizontal="center" vertical="center" wrapText="1"/>
    </xf>
    <xf numFmtId="0" fontId="111" fillId="31" borderId="52" xfId="0" applyFont="1" applyFill="1" applyBorder="1" applyAlignment="1" applyProtection="1">
      <alignment horizontal="center" vertical="center" wrapText="1"/>
    </xf>
    <xf numFmtId="0" fontId="33" fillId="17" borderId="7" xfId="0" applyFont="1" applyFill="1" applyBorder="1" applyAlignment="1" applyProtection="1">
      <alignment horizontal="center" vertical="center" wrapText="1"/>
    </xf>
    <xf numFmtId="0" fontId="33" fillId="17" borderId="9" xfId="0" applyFont="1" applyFill="1" applyBorder="1" applyAlignment="1" applyProtection="1">
      <alignment horizontal="center" vertical="center" wrapText="1"/>
    </xf>
    <xf numFmtId="0" fontId="33" fillId="17" borderId="10" xfId="0" applyFont="1" applyFill="1" applyBorder="1" applyAlignment="1" applyProtection="1">
      <alignment horizontal="center" vertical="center" textRotation="90" wrapText="1"/>
    </xf>
    <xf numFmtId="0" fontId="28" fillId="6" borderId="9" xfId="0" applyFont="1" applyFill="1" applyBorder="1" applyAlignment="1" applyProtection="1">
      <alignment horizontal="center" vertical="center" wrapText="1"/>
      <protection locked="0"/>
    </xf>
    <xf numFmtId="0" fontId="28" fillId="6" borderId="7" xfId="0" applyFont="1" applyFill="1" applyBorder="1" applyAlignment="1" applyProtection="1">
      <alignment horizontal="center" vertical="center" wrapText="1"/>
      <protection locked="0"/>
    </xf>
    <xf numFmtId="0" fontId="28" fillId="6" borderId="10" xfId="0" applyFont="1" applyFill="1" applyBorder="1" applyAlignment="1" applyProtection="1">
      <alignment horizontal="center" vertical="center" wrapText="1"/>
      <protection locked="0"/>
    </xf>
    <xf numFmtId="0" fontId="64" fillId="17" borderId="8" xfId="0" applyFont="1" applyFill="1" applyBorder="1" applyAlignment="1" applyProtection="1">
      <alignment horizontal="center" vertical="center" wrapText="1"/>
    </xf>
    <xf numFmtId="0" fontId="64" fillId="17" borderId="10" xfId="0" applyFont="1" applyFill="1" applyBorder="1" applyAlignment="1" applyProtection="1">
      <alignment horizontal="center" vertical="center" wrapText="1"/>
    </xf>
    <xf numFmtId="0" fontId="64" fillId="17" borderId="9" xfId="0" applyFont="1" applyFill="1" applyBorder="1" applyAlignment="1" applyProtection="1">
      <alignment horizontal="center" vertical="center" wrapText="1"/>
    </xf>
    <xf numFmtId="0" fontId="33" fillId="17" borderId="24" xfId="0" applyFont="1" applyFill="1" applyBorder="1" applyAlignment="1" applyProtection="1">
      <alignment horizontal="center" vertical="center" wrapText="1"/>
    </xf>
    <xf numFmtId="0" fontId="33" fillId="17" borderId="25" xfId="0" applyFont="1" applyFill="1" applyBorder="1" applyAlignment="1" applyProtection="1">
      <alignment horizontal="center" vertical="center" wrapText="1"/>
    </xf>
    <xf numFmtId="0" fontId="33" fillId="17" borderId="26" xfId="0" applyFont="1" applyFill="1" applyBorder="1" applyAlignment="1" applyProtection="1">
      <alignment horizontal="center" vertical="center" wrapText="1"/>
    </xf>
    <xf numFmtId="0" fontId="33" fillId="17" borderId="8" xfId="0" applyFont="1" applyFill="1" applyBorder="1" applyAlignment="1" applyProtection="1">
      <alignment horizontal="center" vertical="center" wrapText="1"/>
    </xf>
    <xf numFmtId="0" fontId="33" fillId="17" borderId="10" xfId="0" applyFont="1" applyFill="1" applyBorder="1" applyAlignment="1" applyProtection="1">
      <alignment horizontal="center" vertical="center" wrapText="1"/>
    </xf>
    <xf numFmtId="0" fontId="28" fillId="0" borderId="7" xfId="0" applyFont="1" applyFill="1" applyBorder="1" applyAlignment="1" applyProtection="1">
      <alignment horizontal="center" vertical="center" wrapText="1"/>
      <protection locked="0"/>
    </xf>
    <xf numFmtId="0" fontId="28" fillId="6" borderId="8" xfId="0" applyFont="1" applyFill="1" applyBorder="1" applyAlignment="1" applyProtection="1">
      <alignment horizontal="center" vertical="center" wrapText="1"/>
      <protection locked="0"/>
    </xf>
    <xf numFmtId="0" fontId="28" fillId="0" borderId="7" xfId="0" applyFont="1" applyBorder="1" applyAlignment="1" applyProtection="1">
      <alignment horizontal="center" vertical="center" wrapText="1"/>
      <protection locked="0"/>
    </xf>
    <xf numFmtId="0" fontId="28" fillId="17" borderId="20" xfId="0" applyFont="1" applyFill="1" applyBorder="1" applyAlignment="1" applyProtection="1">
      <alignment horizontal="center" vertical="center" wrapText="1"/>
    </xf>
    <xf numFmtId="0" fontId="28" fillId="17" borderId="12" xfId="0" applyFont="1" applyFill="1" applyBorder="1" applyAlignment="1" applyProtection="1">
      <alignment horizontal="center" vertical="center" wrapText="1"/>
    </xf>
    <xf numFmtId="0" fontId="28" fillId="17" borderId="21" xfId="0" applyFont="1" applyFill="1" applyBorder="1" applyAlignment="1" applyProtection="1">
      <alignment horizontal="center" vertical="center" wrapText="1"/>
    </xf>
    <xf numFmtId="0" fontId="28" fillId="17" borderId="16" xfId="0" applyFont="1" applyFill="1" applyBorder="1" applyAlignment="1" applyProtection="1">
      <alignment horizontal="center" vertical="center" wrapText="1"/>
    </xf>
    <xf numFmtId="0" fontId="28" fillId="17" borderId="10" xfId="0" applyFont="1" applyFill="1" applyBorder="1" applyAlignment="1" applyProtection="1">
      <alignment horizontal="center" vertical="center" wrapText="1"/>
    </xf>
    <xf numFmtId="0" fontId="28" fillId="17" borderId="9" xfId="0" applyFont="1" applyFill="1" applyBorder="1" applyAlignment="1" applyProtection="1">
      <alignment horizontal="center" vertical="center" wrapText="1"/>
    </xf>
    <xf numFmtId="0" fontId="28" fillId="0" borderId="8" xfId="0" applyFont="1" applyBorder="1" applyAlignment="1" applyProtection="1">
      <alignment horizontal="center" vertical="center" wrapText="1"/>
      <protection locked="0"/>
    </xf>
    <xf numFmtId="0" fontId="28" fillId="0" borderId="9" xfId="0" applyFont="1" applyBorder="1" applyAlignment="1" applyProtection="1">
      <alignment horizontal="center" vertical="center" wrapText="1"/>
      <protection locked="0"/>
    </xf>
    <xf numFmtId="0" fontId="35" fillId="19" borderId="8" xfId="0" applyFont="1" applyFill="1" applyBorder="1" applyAlignment="1" applyProtection="1">
      <alignment horizontal="center" vertical="center" textRotation="90" wrapText="1"/>
    </xf>
    <xf numFmtId="0" fontId="35" fillId="19" borderId="10" xfId="0" applyFont="1" applyFill="1" applyBorder="1" applyAlignment="1" applyProtection="1">
      <alignment horizontal="center" vertical="center" textRotation="90" wrapText="1"/>
    </xf>
    <xf numFmtId="0" fontId="35" fillId="19" borderId="9" xfId="0" applyFont="1" applyFill="1" applyBorder="1" applyAlignment="1" applyProtection="1">
      <alignment horizontal="center" vertical="center" textRotation="90" wrapText="1"/>
    </xf>
    <xf numFmtId="0" fontId="28" fillId="17" borderId="24" xfId="0" applyFont="1" applyFill="1" applyBorder="1" applyAlignment="1" applyProtection="1">
      <alignment horizontal="center" vertical="center" wrapText="1"/>
    </xf>
    <xf numFmtId="0" fontId="28" fillId="17" borderId="25" xfId="0" applyFont="1" applyFill="1" applyBorder="1" applyAlignment="1" applyProtection="1">
      <alignment horizontal="center" vertical="center" wrapText="1"/>
    </xf>
    <xf numFmtId="0" fontId="28" fillId="17" borderId="26" xfId="0" applyFont="1" applyFill="1" applyBorder="1" applyAlignment="1" applyProtection="1">
      <alignment horizontal="center" vertical="center" wrapText="1"/>
    </xf>
    <xf numFmtId="0" fontId="33" fillId="17" borderId="8" xfId="0" applyFont="1" applyFill="1" applyBorder="1" applyAlignment="1" applyProtection="1">
      <alignment horizontal="center" vertical="center" textRotation="90" wrapText="1"/>
    </xf>
    <xf numFmtId="0" fontId="33" fillId="17" borderId="9" xfId="0" applyFont="1" applyFill="1" applyBorder="1" applyAlignment="1" applyProtection="1">
      <alignment horizontal="center" vertical="center" textRotation="90" wrapText="1"/>
    </xf>
    <xf numFmtId="0" fontId="33" fillId="17" borderId="22" xfId="0" applyFont="1" applyFill="1" applyBorder="1" applyAlignment="1" applyProtection="1">
      <alignment horizontal="center" vertical="center" wrapText="1"/>
    </xf>
    <xf numFmtId="0" fontId="33" fillId="17" borderId="23" xfId="0" applyFont="1" applyFill="1" applyBorder="1" applyAlignment="1" applyProtection="1">
      <alignment horizontal="center" vertical="center" wrapText="1"/>
    </xf>
    <xf numFmtId="0" fontId="33" fillId="17" borderId="19" xfId="0" applyFont="1" applyFill="1" applyBorder="1" applyAlignment="1" applyProtection="1">
      <alignment horizontal="center" vertical="center" wrapText="1"/>
    </xf>
    <xf numFmtId="0" fontId="33" fillId="17" borderId="11" xfId="0" applyFont="1" applyFill="1" applyBorder="1" applyAlignment="1" applyProtection="1">
      <alignment horizontal="center" vertical="center" wrapText="1"/>
    </xf>
    <xf numFmtId="0" fontId="64" fillId="17" borderId="20" xfId="0" applyFont="1" applyFill="1" applyBorder="1" applyAlignment="1" applyProtection="1">
      <alignment horizontal="center" vertical="center" wrapText="1"/>
    </xf>
    <xf numFmtId="0" fontId="64" fillId="17" borderId="21" xfId="0" applyFont="1" applyFill="1" applyBorder="1" applyAlignment="1" applyProtection="1">
      <alignment horizontal="center" vertical="center" wrapText="1"/>
    </xf>
    <xf numFmtId="0" fontId="92" fillId="0" borderId="0" xfId="0" applyFont="1" applyBorder="1" applyAlignment="1" applyProtection="1">
      <alignment horizontal="left"/>
      <protection locked="0"/>
    </xf>
    <xf numFmtId="0" fontId="109" fillId="0" borderId="80" xfId="2" applyFont="1" applyBorder="1" applyAlignment="1" applyProtection="1">
      <alignment horizontal="center" wrapText="1"/>
      <protection locked="0"/>
    </xf>
    <xf numFmtId="0" fontId="11" fillId="0" borderId="0" xfId="0" applyFont="1" applyBorder="1" applyAlignment="1" applyProtection="1">
      <alignment horizontal="left" wrapText="1"/>
      <protection locked="0"/>
    </xf>
  </cellXfs>
  <cellStyles count="7">
    <cellStyle name="40% - Énfasis2" xfId="4" builtinId="35"/>
    <cellStyle name="60% - Énfasis3" xfId="5" builtinId="40"/>
    <cellStyle name="Énfasis2" xfId="3" builtinId="33"/>
    <cellStyle name="Hipervínculo" xfId="6" builtinId="8"/>
    <cellStyle name="Normal" xfId="0" builtinId="0"/>
    <cellStyle name="Porcentaje" xfId="1" builtinId="5"/>
    <cellStyle name="Título" xfId="2" builtinId="15"/>
  </cellStyles>
  <dxfs count="39">
    <dxf>
      <fill>
        <patternFill>
          <bgColor theme="8" tint="0.79998168889431442"/>
        </patternFill>
      </fill>
    </dxf>
    <dxf>
      <fill>
        <patternFill>
          <bgColor rgb="FFFFAFAF"/>
        </patternFill>
      </fill>
    </dxf>
    <dxf>
      <fill>
        <patternFill>
          <bgColor theme="7" tint="0.79998168889431442"/>
        </patternFill>
      </fill>
    </dxf>
    <dxf>
      <fill>
        <patternFill>
          <bgColor rgb="FFB2ACFE"/>
        </patternFill>
      </fill>
    </dxf>
    <dxf>
      <fill>
        <patternFill>
          <bgColor theme="9" tint="0.59996337778862885"/>
        </patternFill>
      </fill>
    </dxf>
    <dxf>
      <font>
        <b val="0"/>
        <i val="0"/>
        <strike val="0"/>
        <condense val="0"/>
        <extend val="0"/>
        <outline val="0"/>
        <shadow val="0"/>
        <u val="none"/>
        <vertAlign val="baseline"/>
        <sz val="11"/>
        <color auto="1"/>
        <name val="Calibri"/>
        <scheme val="minor"/>
      </font>
      <numFmt numFmtId="1" formatCode="0"/>
      <fill>
        <patternFill patternType="none">
          <fgColor indexed="64"/>
          <bgColor auto="1"/>
        </patternFill>
      </fill>
      <alignment horizontal="center" vertical="center" textRotation="0" wrapText="0" indent="0" justifyLastLine="0" shrinkToFit="0" readingOrder="0"/>
      <border diagonalUp="0" diagonalDown="0">
        <left style="thin">
          <color theme="5" tint="-0.499984740745262"/>
        </left>
        <right/>
        <top style="thin">
          <color theme="5" tint="-0.499984740745262"/>
        </top>
        <bottom style="thin">
          <color theme="5" tint="-0.499984740745262"/>
        </bottom>
      </border>
      <protection locked="1" hidden="0"/>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center" vertical="center" textRotation="0" wrapText="0" indent="0" justifyLastLine="0" shrinkToFit="0" readingOrder="0"/>
      <border diagonalUp="0" diagonalDown="0" outline="0">
        <left style="thin">
          <color theme="5" tint="-0.499984740745262"/>
        </left>
        <right style="thin">
          <color theme="5" tint="-0.499984740745262"/>
        </right>
        <top/>
        <bottom/>
      </border>
    </dxf>
    <dxf>
      <font>
        <b/>
        <strike val="0"/>
        <outline val="0"/>
        <shadow val="0"/>
        <u val="none"/>
        <vertAlign val="baseline"/>
        <sz val="12"/>
        <color auto="1"/>
      </font>
      <numFmt numFmtId="164" formatCode="0.0"/>
      <fill>
        <patternFill patternType="none">
          <fgColor indexed="64"/>
          <bgColor indexed="65"/>
        </patternFill>
      </fill>
      <alignment horizontal="center" vertical="center" textRotation="0" wrapText="0" indent="0" justifyLastLine="0" shrinkToFit="0" readingOrder="0"/>
      <border diagonalUp="0" diagonalDown="0">
        <left style="thin">
          <color theme="5" tint="-0.499984740745262"/>
        </left>
        <right style="thin">
          <color theme="5" tint="-0.499984740745262"/>
        </right>
        <top style="thin">
          <color theme="5" tint="-0.499984740745262"/>
        </top>
        <bottom style="thin">
          <color theme="5" tint="-0.499984740745262"/>
        </bottom>
      </border>
      <protection locked="0" hidden="0"/>
    </dxf>
    <dxf>
      <alignment horizontal="general" vertical="center" textRotation="0" wrapText="0" indent="0" justifyLastLine="0" shrinkToFit="0" readingOrder="0"/>
    </dxf>
    <dxf>
      <font>
        <b val="0"/>
        <i val="0"/>
        <strike val="0"/>
        <condense val="0"/>
        <extend val="0"/>
        <outline val="0"/>
        <shadow val="0"/>
        <u val="none"/>
        <vertAlign val="baseline"/>
        <sz val="11"/>
        <color auto="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left style="thin">
          <color theme="5" tint="-0.499984740745262"/>
        </left>
        <right style="thin">
          <color theme="5" tint="-0.499984740745262"/>
        </right>
        <top style="thin">
          <color theme="5" tint="-0.499984740745262"/>
        </top>
        <bottom style="thin">
          <color theme="5" tint="-0.499984740745262"/>
        </bottom>
      </border>
      <protection locked="0" hidden="0"/>
    </dxf>
    <dxf>
      <font>
        <b val="0"/>
        <i val="0"/>
        <strike val="0"/>
        <condense val="0"/>
        <extend val="0"/>
        <outline val="0"/>
        <shadow val="0"/>
        <u val="none"/>
        <vertAlign val="baseline"/>
        <sz val="11"/>
        <color theme="1"/>
        <name val="Calibri"/>
        <scheme val="minor"/>
      </font>
      <alignment horizontal="general" vertical="center" textRotation="0" wrapText="0" indent="0" justifyLastLine="0" shrinkToFit="0" readingOrder="0"/>
    </dxf>
    <dxf>
      <font>
        <b val="0"/>
        <i val="0"/>
        <strike val="0"/>
        <condense val="0"/>
        <extend val="0"/>
        <outline val="0"/>
        <shadow val="0"/>
        <u val="none"/>
        <vertAlign val="baseline"/>
        <sz val="11"/>
        <color auto="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left style="thin">
          <color theme="5" tint="-0.499984740745262"/>
        </left>
        <right style="thin">
          <color theme="5" tint="-0.499984740745262"/>
        </right>
        <top style="thin">
          <color theme="5" tint="-0.499984740745262"/>
        </top>
        <bottom style="thin">
          <color theme="5" tint="-0.499984740745262"/>
        </bottom>
        <vertical style="thin">
          <color theme="5" tint="-0.499984740745262"/>
        </vertical>
        <horizontal style="thin">
          <color theme="5" tint="-0.499984740745262"/>
        </horizontal>
      </border>
      <protection locked="0" hidden="0"/>
    </dxf>
    <dxf>
      <font>
        <b val="0"/>
        <i val="0"/>
        <strike val="0"/>
        <condense val="0"/>
        <extend val="0"/>
        <outline val="0"/>
        <shadow val="0"/>
        <u val="none"/>
        <vertAlign val="baseline"/>
        <sz val="11"/>
        <color theme="1"/>
        <name val="Calibri"/>
        <scheme val="minor"/>
      </font>
      <alignment horizontal="general" vertical="center" textRotation="0" wrapText="0" indent="0" justifyLastLine="0" shrinkToFit="0" readingOrder="0"/>
    </dxf>
    <dxf>
      <font>
        <b val="0"/>
        <i val="0"/>
        <strike val="0"/>
        <condense val="0"/>
        <extend val="0"/>
        <outline val="0"/>
        <shadow val="0"/>
        <u val="none"/>
        <vertAlign val="baseline"/>
        <sz val="11"/>
        <color auto="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left style="thin">
          <color theme="5" tint="-0.499984740745262"/>
        </left>
        <right style="thin">
          <color theme="5" tint="-0.499984740745262"/>
        </right>
        <top style="thin">
          <color theme="5" tint="-0.499984740745262"/>
        </top>
        <bottom style="thin">
          <color theme="5" tint="-0.499984740745262"/>
        </bottom>
        <vertical style="thin">
          <color theme="5" tint="-0.499984740745262"/>
        </vertical>
        <horizontal style="thin">
          <color theme="5" tint="-0.499984740745262"/>
        </horizontal>
      </border>
      <protection locked="0" hidden="0"/>
    </dxf>
    <dxf>
      <font>
        <b val="0"/>
        <i val="0"/>
        <strike val="0"/>
        <condense val="0"/>
        <extend val="0"/>
        <outline val="0"/>
        <shadow val="0"/>
        <u val="none"/>
        <vertAlign val="baseline"/>
        <sz val="11"/>
        <color theme="1"/>
        <name val="Calibri"/>
        <scheme val="minor"/>
      </font>
      <alignment horizontal="general" vertical="center" textRotation="0" wrapText="0" indent="0" justifyLastLine="0" shrinkToFit="0" readingOrder="0"/>
    </dxf>
    <dxf>
      <font>
        <b/>
        <i/>
        <strike val="0"/>
        <outline val="0"/>
        <shadow val="0"/>
        <u val="none"/>
        <vertAlign val="baseline"/>
        <color auto="1"/>
      </font>
      <fill>
        <patternFill patternType="none">
          <fgColor indexed="64"/>
          <bgColor auto="1"/>
        </patternFill>
      </fill>
      <alignment horizontal="center" vertical="center" textRotation="0" wrapText="0" indent="0" justifyLastLine="0" shrinkToFit="0" readingOrder="0"/>
      <border diagonalUp="0" diagonalDown="0">
        <left/>
        <right style="thin">
          <color theme="5" tint="-0.499984740745262"/>
        </right>
        <top style="thin">
          <color theme="5" tint="-0.499984740745262"/>
        </top>
        <bottom style="thin">
          <color theme="5" tint="-0.499984740745262"/>
        </bottom>
        <vertical style="thin">
          <color theme="5" tint="-0.499984740745262"/>
        </vertical>
        <horizontal style="thin">
          <color theme="5" tint="-0.499984740745262"/>
        </horizontal>
      </border>
      <protection locked="1" hidden="0"/>
    </dxf>
    <dxf>
      <alignment horizontal="general" vertical="center" textRotation="0" wrapText="0"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center" vertical="center" textRotation="0" wrapText="0" indent="0" justifyLastLine="0" shrinkToFit="0" readingOrder="0"/>
      <protection locked="1" hidden="0"/>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center" vertical="center" textRotation="0" wrapText="0" indent="0" justifyLastLine="0" shrinkToFit="0" readingOrder="0"/>
      <border diagonalUp="0" diagonalDown="0">
        <left style="thin">
          <color theme="5" tint="-0.499984740745262"/>
        </left>
        <right style="thin">
          <color theme="5" tint="-0.499984740745262"/>
        </right>
        <top/>
        <bottom/>
        <vertical style="thin">
          <color theme="5" tint="-0.499984740745262"/>
        </vertical>
        <horizontal style="thin">
          <color theme="5" tint="-0.499984740745262"/>
        </horizontal>
      </border>
      <protection locked="1" hidden="0"/>
    </dxf>
    <dxf>
      <font>
        <b val="0"/>
        <i val="0"/>
        <strike val="0"/>
        <condense val="0"/>
        <extend val="0"/>
        <outline val="0"/>
        <shadow val="0"/>
        <u val="none"/>
        <vertAlign val="baseline"/>
        <sz val="11"/>
        <color rgb="FFFF0000"/>
        <name val="Calibri"/>
        <scheme val="minor"/>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11"/>
        <color auto="1"/>
        <name val="Calibri"/>
        <scheme val="minor"/>
      </font>
      <numFmt numFmtId="166" formatCode="_(* #,##0.00_);_(* \(#,##0.00\);_(* &quot;-&quot;??_);_(@_)"/>
      <fill>
        <patternFill patternType="none">
          <fgColor indexed="64"/>
          <bgColor auto="1"/>
        </patternFill>
      </fill>
      <alignment horizontal="general" vertical="center" textRotation="0" wrapText="0" indent="0" justifyLastLine="0" shrinkToFit="0" readingOrder="0"/>
      <border diagonalUp="0" diagonalDown="0">
        <left style="thin">
          <color theme="5" tint="-0.499984740745262"/>
        </left>
        <right/>
        <top style="thin">
          <color theme="5" tint="-0.499984740745262"/>
        </top>
        <bottom style="thin">
          <color theme="5" tint="-0.499984740745262"/>
        </bottom>
      </border>
      <protection locked="1" hidden="0"/>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center" vertical="center" textRotation="0" wrapText="0" indent="0" justifyLastLine="0" shrinkToFit="0" readingOrder="0"/>
      <border diagonalUp="0" diagonalDown="0" outline="0">
        <left style="thin">
          <color theme="5" tint="-0.499984740745262"/>
        </left>
        <right style="thin">
          <color theme="5" tint="-0.499984740745262"/>
        </right>
        <top/>
        <bottom/>
      </border>
    </dxf>
    <dxf>
      <font>
        <b val="0"/>
        <i val="0"/>
        <strike val="0"/>
        <condense val="0"/>
        <extend val="0"/>
        <outline val="0"/>
        <shadow val="0"/>
        <u val="none"/>
        <vertAlign val="baseline"/>
        <sz val="11"/>
        <color rgb="FFFF0000"/>
        <name val="Calibri"/>
        <scheme val="minor"/>
      </font>
      <numFmt numFmtId="1" formatCode="0"/>
      <fill>
        <patternFill patternType="none">
          <fgColor indexed="64"/>
          <bgColor auto="1"/>
        </patternFill>
      </fill>
      <alignment horizontal="center" vertical="center" textRotation="0" wrapText="0" indent="0" justifyLastLine="0" shrinkToFit="0" readingOrder="0"/>
    </dxf>
    <dxf>
      <font>
        <b/>
        <strike val="0"/>
        <outline val="0"/>
        <shadow val="0"/>
        <u val="none"/>
        <vertAlign val="baseline"/>
        <sz val="12"/>
        <color auto="1"/>
        <name val="Calibri"/>
        <scheme val="minor"/>
      </font>
      <numFmt numFmtId="164" formatCode="0.0"/>
      <border diagonalUp="0" diagonalDown="0">
        <left style="thin">
          <color theme="5" tint="-0.499984740745262"/>
        </left>
        <right style="thin">
          <color theme="5" tint="-0.499984740745262"/>
        </right>
        <top style="thin">
          <color theme="5" tint="-0.499984740745262"/>
        </top>
        <bottom style="thin">
          <color theme="5" tint="-0.499984740745262"/>
        </bottom>
      </border>
      <protection locked="0" hidden="0"/>
    </dxf>
    <dxf>
      <alignment horizontal="general" vertical="center" textRotation="0" wrapText="0" indent="0" justifyLastLine="0" shrinkToFit="0" readingOrder="0"/>
    </dxf>
    <dxf>
      <font>
        <b val="0"/>
        <i val="0"/>
        <strike val="0"/>
        <condense val="0"/>
        <extend val="0"/>
        <outline val="0"/>
        <shadow val="0"/>
        <u val="none"/>
        <vertAlign val="baseline"/>
        <sz val="11"/>
        <color rgb="FFFF0000"/>
        <name val="Calibri"/>
        <scheme val="minor"/>
      </font>
      <numFmt numFmtId="1" formatCode="0"/>
      <fill>
        <patternFill patternType="none">
          <fgColor indexed="64"/>
          <bgColor auto="1"/>
        </patternFill>
      </fill>
      <alignment horizontal="center" vertical="center" textRotation="0" wrapText="0" indent="0" justifyLastLine="0" shrinkToFit="0" readingOrder="0"/>
    </dxf>
    <dxf>
      <numFmt numFmtId="164" formatCode="0.0"/>
      <border diagonalUp="0" diagonalDown="0">
        <left style="thin">
          <color theme="5" tint="-0.499984740745262"/>
        </left>
        <right style="thin">
          <color theme="5" tint="-0.499984740745262"/>
        </right>
        <top style="thin">
          <color theme="5" tint="-0.499984740745262"/>
        </top>
        <bottom style="thin">
          <color theme="5" tint="-0.499984740745262"/>
        </bottom>
      </border>
      <protection locked="0" hidden="0"/>
    </dxf>
    <dxf>
      <font>
        <b val="0"/>
        <i val="0"/>
        <strike val="0"/>
        <condense val="0"/>
        <extend val="0"/>
        <outline val="0"/>
        <shadow val="0"/>
        <u val="none"/>
        <vertAlign val="baseline"/>
        <sz val="11"/>
        <color theme="1"/>
        <name val="Calibri"/>
        <scheme val="minor"/>
      </font>
      <alignment horizontal="general" vertical="center" textRotation="0" wrapText="0" indent="0" justifyLastLine="0" shrinkToFit="0" readingOrder="0"/>
    </dxf>
    <dxf>
      <font>
        <b val="0"/>
        <i val="0"/>
        <strike val="0"/>
        <condense val="0"/>
        <extend val="0"/>
        <outline val="0"/>
        <shadow val="0"/>
        <u val="none"/>
        <vertAlign val="baseline"/>
        <sz val="11"/>
        <color rgb="FFFF0000"/>
        <name val="Calibri"/>
        <scheme val="minor"/>
      </font>
      <numFmt numFmtId="1" formatCode="0"/>
      <fill>
        <patternFill patternType="none">
          <fgColor indexed="64"/>
          <bgColor auto="1"/>
        </patternFill>
      </fill>
      <alignment horizontal="center" vertical="center" textRotation="0" wrapText="0" indent="0" justifyLastLine="0" shrinkToFit="0" readingOrder="0"/>
    </dxf>
    <dxf>
      <numFmt numFmtId="164" formatCode="0.0"/>
      <border diagonalUp="0" diagonalDown="0">
        <left style="thin">
          <color theme="5" tint="-0.499984740745262"/>
        </left>
        <right style="thin">
          <color theme="5" tint="-0.499984740745262"/>
        </right>
        <top style="thin">
          <color theme="5" tint="-0.499984740745262"/>
        </top>
        <bottom style="thin">
          <color theme="5" tint="-0.499984740745262"/>
        </bottom>
        <vertical style="thin">
          <color theme="5" tint="-0.499984740745262"/>
        </vertical>
        <horizontal style="thin">
          <color theme="5" tint="-0.499984740745262"/>
        </horizontal>
      </border>
      <protection locked="0" hidden="0"/>
    </dxf>
    <dxf>
      <font>
        <b val="0"/>
        <i val="0"/>
        <strike val="0"/>
        <condense val="0"/>
        <extend val="0"/>
        <outline val="0"/>
        <shadow val="0"/>
        <u val="none"/>
        <vertAlign val="baseline"/>
        <sz val="11"/>
        <color theme="1"/>
        <name val="Calibri"/>
        <scheme val="minor"/>
      </font>
      <alignment horizontal="general" vertical="center" textRotation="0" wrapText="0" indent="0" justifyLastLine="0" shrinkToFit="0" readingOrder="0"/>
    </dxf>
    <dxf>
      <font>
        <b val="0"/>
        <i val="0"/>
        <strike val="0"/>
        <condense val="0"/>
        <extend val="0"/>
        <outline val="0"/>
        <shadow val="0"/>
        <u val="none"/>
        <vertAlign val="baseline"/>
        <sz val="11"/>
        <color rgb="FFFF0000"/>
        <name val="Calibri"/>
        <scheme val="minor"/>
      </font>
      <numFmt numFmtId="1" formatCode="0"/>
      <fill>
        <patternFill patternType="none">
          <fgColor indexed="64"/>
          <bgColor auto="1"/>
        </patternFill>
      </fill>
      <alignment horizontal="center" vertical="center" textRotation="0" wrapText="0" indent="0" justifyLastLine="0" shrinkToFit="0" readingOrder="0"/>
    </dxf>
    <dxf>
      <numFmt numFmtId="164" formatCode="0.0"/>
      <border diagonalUp="0" diagonalDown="0">
        <left style="thin">
          <color theme="5" tint="-0.499984740745262"/>
        </left>
        <right style="thin">
          <color theme="5" tint="-0.499984740745262"/>
        </right>
        <top style="thin">
          <color theme="5" tint="-0.499984740745262"/>
        </top>
        <bottom style="thin">
          <color theme="5" tint="-0.499984740745262"/>
        </bottom>
        <vertical style="thin">
          <color theme="5" tint="-0.499984740745262"/>
        </vertical>
        <horizontal style="thin">
          <color theme="5" tint="-0.499984740745262"/>
        </horizontal>
      </border>
      <protection locked="0" hidden="0"/>
    </dxf>
    <dxf>
      <font>
        <b val="0"/>
        <i val="0"/>
        <strike val="0"/>
        <condense val="0"/>
        <extend val="0"/>
        <outline val="0"/>
        <shadow val="0"/>
        <u val="none"/>
        <vertAlign val="baseline"/>
        <sz val="11"/>
        <color theme="1"/>
        <name val="Calibri"/>
        <scheme val="minor"/>
      </font>
      <alignment horizontal="general" vertical="center" textRotation="0" wrapText="0" indent="0" justifyLastLine="0" shrinkToFit="0" readingOrder="0"/>
    </dxf>
    <dxf>
      <font>
        <b/>
        <i/>
        <strike val="0"/>
        <condense val="0"/>
        <extend val="0"/>
        <outline val="0"/>
        <shadow val="0"/>
        <u val="none"/>
        <vertAlign val="baseline"/>
        <sz val="11"/>
        <color auto="1"/>
        <name val="Calibri"/>
        <scheme val="minor"/>
      </font>
      <fill>
        <patternFill patternType="none">
          <fgColor indexed="64"/>
          <bgColor auto="1"/>
        </patternFill>
      </fill>
      <alignment horizontal="center" vertical="center" textRotation="0" wrapText="0" indent="0" justifyLastLine="0" shrinkToFit="0" readingOrder="0"/>
    </dxf>
    <dxf>
      <border diagonalUp="0" diagonalDown="0">
        <left/>
        <right style="thin">
          <color theme="5" tint="-0.499984740745262"/>
        </right>
        <top style="thin">
          <color theme="5" tint="-0.499984740745262"/>
        </top>
        <bottom style="thin">
          <color theme="5" tint="-0.499984740745262"/>
        </bottom>
        <vertical style="thin">
          <color theme="5" tint="-0.499984740745262"/>
        </vertical>
        <horizontal style="thin">
          <color theme="5" tint="-0.499984740745262"/>
        </horizontal>
      </border>
      <protection locked="1" hidden="0"/>
    </dxf>
    <dxf>
      <alignment horizontal="general" vertical="center" textRotation="0" wrapText="0"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center" vertical="center" textRotation="0" wrapText="0" indent="0" justifyLastLine="0" shrinkToFit="0" readingOrder="0"/>
      <protection locked="1" hidden="0"/>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center" vertical="center" textRotation="0" wrapText="0" indent="0" justifyLastLine="0" shrinkToFit="0" readingOrder="0"/>
      <border diagonalUp="0" diagonalDown="0">
        <left style="thin">
          <color theme="5" tint="-0.499984740745262"/>
        </left>
        <right style="thin">
          <color theme="5" tint="-0.499984740745262"/>
        </right>
        <top/>
        <bottom/>
        <vertical style="thin">
          <color theme="5" tint="-0.499984740745262"/>
        </vertical>
        <horizontal style="thin">
          <color theme="5" tint="-0.499984740745262"/>
        </horizontal>
      </border>
      <protection locked="1" hidden="0"/>
    </dxf>
  </dxfs>
  <tableStyles count="0" defaultTableStyle="TableStyleMedium2" defaultPivotStyle="PivotStyleLight16"/>
  <colors>
    <mruColors>
      <color rgb="FFDE0000"/>
      <color rgb="FFFF0000"/>
      <color rgb="FF640013"/>
      <color rgb="FFC00025"/>
      <color rgb="FFFA0000"/>
      <color rgb="FFFF2D55"/>
      <color rgb="FFFF4747"/>
      <color rgb="FFDA002A"/>
      <color rgb="FFFF3F3F"/>
      <color rgb="FFFFB7B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s-PY" cap="none" baseline="0">
                <a:solidFill>
                  <a:sysClr val="windowText" lastClr="000000"/>
                </a:solidFill>
              </a:rPr>
              <a:t>Comprensión Lectora</a:t>
            </a:r>
          </a:p>
        </c:rich>
      </c:tx>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s-ES"/>
        </a:p>
      </c:txPr>
    </c:title>
    <c:autoTitleDeleted val="0"/>
    <c:plotArea>
      <c:layout>
        <c:manualLayout>
          <c:layoutTarget val="inner"/>
          <c:xMode val="edge"/>
          <c:yMode val="edge"/>
          <c:x val="0.21607077596313115"/>
          <c:y val="0.15523148148148147"/>
          <c:w val="0.75740722283132333"/>
          <c:h val="0.53179097404491105"/>
        </c:manualLayout>
      </c:layout>
      <c:lineChart>
        <c:grouping val="standard"/>
        <c:varyColors val="0"/>
        <c:ser>
          <c:idx val="1"/>
          <c:order val="0"/>
          <c:tx>
            <c:v>Satisfactorio</c:v>
          </c:tx>
          <c:spPr>
            <a:ln w="22225" cap="rnd">
              <a:solidFill>
                <a:schemeClr val="accent6"/>
              </a:solidFill>
              <a:round/>
            </a:ln>
            <a:effectLst/>
          </c:spPr>
          <c:marker>
            <c:symbol val="square"/>
            <c:size val="6"/>
            <c:spPr>
              <a:solidFill>
                <a:schemeClr val="accent6"/>
              </a:solidFill>
              <a:ln w="9525">
                <a:solidFill>
                  <a:schemeClr val="accent6"/>
                </a:solidFill>
                <a:round/>
              </a:ln>
              <a:effectLst/>
            </c:spPr>
          </c:marker>
          <c:cat>
            <c:numLit>
              <c:formatCode>General</c:formatCode>
              <c:ptCount val="4"/>
              <c:pt idx="0">
                <c:v>2012</c:v>
              </c:pt>
              <c:pt idx="1">
                <c:v>2013</c:v>
              </c:pt>
              <c:pt idx="2">
                <c:v>2014</c:v>
              </c:pt>
              <c:pt idx="3">
                <c:v>2015</c:v>
              </c:pt>
            </c:numLit>
          </c:cat>
          <c:val>
            <c:numRef>
              <c:f>('C1_ECE'!$B$12:$D$12,'C1_ECE'!$E$12)</c:f>
              <c:numCache>
                <c:formatCode>0.0</c:formatCode>
                <c:ptCount val="4"/>
                <c:pt idx="0">
                  <c:v>60</c:v>
                </c:pt>
                <c:pt idx="1">
                  <c:v>64</c:v>
                </c:pt>
                <c:pt idx="2">
                  <c:v>0</c:v>
                </c:pt>
                <c:pt idx="3">
                  <c:v>0</c:v>
                </c:pt>
              </c:numCache>
            </c:numRef>
          </c:val>
          <c:smooth val="0"/>
        </c:ser>
        <c:ser>
          <c:idx val="0"/>
          <c:order val="1"/>
          <c:tx>
            <c:v>En progreso</c:v>
          </c:tx>
          <c:spPr>
            <a:ln w="22225" cap="rnd">
              <a:solidFill>
                <a:schemeClr val="accent2"/>
              </a:solidFill>
              <a:round/>
            </a:ln>
            <a:effectLst/>
          </c:spPr>
          <c:marker>
            <c:symbol val="square"/>
            <c:size val="6"/>
            <c:spPr>
              <a:solidFill>
                <a:schemeClr val="accent2"/>
              </a:solidFill>
              <a:ln w="9525">
                <a:solidFill>
                  <a:schemeClr val="accent2"/>
                </a:solidFill>
                <a:round/>
              </a:ln>
              <a:effectLst/>
            </c:spPr>
          </c:marker>
          <c:cat>
            <c:numLit>
              <c:formatCode>General</c:formatCode>
              <c:ptCount val="4"/>
              <c:pt idx="0">
                <c:v>2012</c:v>
              </c:pt>
              <c:pt idx="1">
                <c:v>2013</c:v>
              </c:pt>
              <c:pt idx="2">
                <c:v>2014</c:v>
              </c:pt>
              <c:pt idx="3">
                <c:v>2015</c:v>
              </c:pt>
            </c:numLit>
          </c:cat>
          <c:val>
            <c:numRef>
              <c:f>('C1_ECE'!$B$13:$D$13,'C1_ECE'!$E$13)</c:f>
              <c:numCache>
                <c:formatCode>0.0</c:formatCode>
                <c:ptCount val="4"/>
                <c:pt idx="0">
                  <c:v>10</c:v>
                </c:pt>
                <c:pt idx="1">
                  <c:v>8</c:v>
                </c:pt>
                <c:pt idx="2">
                  <c:v>0</c:v>
                </c:pt>
                <c:pt idx="3">
                  <c:v>0</c:v>
                </c:pt>
              </c:numCache>
            </c:numRef>
          </c:val>
          <c:smooth val="0"/>
        </c:ser>
        <c:ser>
          <c:idx val="2"/>
          <c:order val="2"/>
          <c:tx>
            <c:v>En inicio</c:v>
          </c:tx>
          <c:spPr>
            <a:ln w="22225" cap="rnd">
              <a:solidFill>
                <a:srgbClr val="FF0000"/>
              </a:solidFill>
              <a:round/>
            </a:ln>
            <a:effectLst/>
          </c:spPr>
          <c:marker>
            <c:symbol val="diamond"/>
            <c:size val="6"/>
            <c:spPr>
              <a:solidFill>
                <a:srgbClr val="FF0000"/>
              </a:solidFill>
              <a:ln w="9525">
                <a:solidFill>
                  <a:srgbClr val="FF0000"/>
                </a:solidFill>
                <a:round/>
              </a:ln>
              <a:effectLst/>
            </c:spPr>
          </c:marker>
          <c:cat>
            <c:numLit>
              <c:formatCode>General</c:formatCode>
              <c:ptCount val="4"/>
              <c:pt idx="0">
                <c:v>2012</c:v>
              </c:pt>
              <c:pt idx="1">
                <c:v>2013</c:v>
              </c:pt>
              <c:pt idx="2">
                <c:v>2014</c:v>
              </c:pt>
              <c:pt idx="3">
                <c:v>2015</c:v>
              </c:pt>
            </c:numLit>
          </c:cat>
          <c:val>
            <c:numRef>
              <c:f>('C1_ECE'!$B$14:$D$14,'C1_ECE'!$E$14)</c:f>
              <c:numCache>
                <c:formatCode>0.0</c:formatCode>
                <c:ptCount val="4"/>
                <c:pt idx="0">
                  <c:v>5</c:v>
                </c:pt>
                <c:pt idx="1">
                  <c:v>6</c:v>
                </c:pt>
                <c:pt idx="2">
                  <c:v>0</c:v>
                </c:pt>
                <c:pt idx="3">
                  <c:v>0</c:v>
                </c:pt>
              </c:numCache>
            </c:numRef>
          </c:val>
          <c:smooth val="0"/>
        </c:ser>
        <c:dLbls>
          <c:showLegendKey val="0"/>
          <c:showVal val="0"/>
          <c:showCatName val="0"/>
          <c:showSerName val="0"/>
          <c:showPercent val="0"/>
          <c:showBubbleSize val="0"/>
        </c:dLbls>
        <c:marker val="1"/>
        <c:smooth val="0"/>
        <c:axId val="121612848"/>
        <c:axId val="121613408"/>
      </c:lineChart>
      <c:catAx>
        <c:axId val="12161284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s-ES"/>
          </a:p>
        </c:txPr>
        <c:crossAx val="121613408"/>
        <c:crosses val="autoZero"/>
        <c:auto val="1"/>
        <c:lblAlgn val="ctr"/>
        <c:lblOffset val="100"/>
        <c:noMultiLvlLbl val="0"/>
      </c:catAx>
      <c:valAx>
        <c:axId val="121613408"/>
        <c:scaling>
          <c:orientation val="minMax"/>
        </c:scaling>
        <c:delete val="0"/>
        <c:axPos val="l"/>
        <c:numFmt formatCode="0.0" sourceLinked="1"/>
        <c:majorTickMark val="out"/>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ES"/>
          </a:p>
        </c:txPr>
        <c:crossAx val="121612848"/>
        <c:crosses val="autoZero"/>
        <c:crossBetween val="between"/>
      </c:valAx>
      <c:dTable>
        <c:showHorzBorder val="1"/>
        <c:showVertBorder val="1"/>
        <c:showOutline val="1"/>
        <c:showKeys val="1"/>
        <c:spPr>
          <a:noFill/>
          <a:ln w="9525">
            <a:solidFill>
              <a:schemeClr val="tx1">
                <a:lumMod val="15000"/>
                <a:lumOff val="85000"/>
              </a:schemeClr>
            </a:solidFill>
          </a:ln>
          <a:effectLst/>
        </c:spPr>
        <c:txPr>
          <a:bodyPr rot="0" spcFirstLastPara="1" vertOverflow="ellipsis" vert="horz" wrap="square" anchor="ctr" anchorCtr="1"/>
          <a:lstStyle/>
          <a:p>
            <a:pPr rtl="0">
              <a:defRPr sz="900" b="0" i="0" u="none" strike="noStrike" kern="1200" baseline="0">
                <a:solidFill>
                  <a:sysClr val="windowText" lastClr="000000"/>
                </a:solidFill>
                <a:latin typeface="+mn-lt"/>
                <a:ea typeface="+mn-ea"/>
                <a:cs typeface="+mn-cs"/>
              </a:defRPr>
            </a:pPr>
            <a:endParaRPr lang="es-ES"/>
          </a:p>
        </c:txPr>
      </c:dTable>
      <c:spPr>
        <a:noFill/>
        <a:ln>
          <a:noFill/>
        </a:ln>
        <a:effectLst/>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s-PY" cap="none" baseline="0">
                <a:solidFill>
                  <a:sysClr val="windowText" lastClr="000000"/>
                </a:solidFill>
              </a:rPr>
              <a:t>Matemática</a:t>
            </a:r>
          </a:p>
        </c:rich>
      </c:tx>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s-ES"/>
        </a:p>
      </c:txPr>
    </c:title>
    <c:autoTitleDeleted val="0"/>
    <c:plotArea>
      <c:layout>
        <c:manualLayout>
          <c:layoutTarget val="inner"/>
          <c:xMode val="edge"/>
          <c:yMode val="edge"/>
          <c:x val="0.21607077596313115"/>
          <c:y val="0.15523148148148147"/>
          <c:w val="0.75740722283132333"/>
          <c:h val="0.53179097404491105"/>
        </c:manualLayout>
      </c:layout>
      <c:lineChart>
        <c:grouping val="standard"/>
        <c:varyColors val="0"/>
        <c:ser>
          <c:idx val="1"/>
          <c:order val="0"/>
          <c:tx>
            <c:v>Satisfactorio</c:v>
          </c:tx>
          <c:spPr>
            <a:ln w="22225" cap="rnd">
              <a:solidFill>
                <a:schemeClr val="accent6"/>
              </a:solidFill>
              <a:round/>
            </a:ln>
            <a:effectLst/>
          </c:spPr>
          <c:marker>
            <c:symbol val="square"/>
            <c:size val="6"/>
            <c:spPr>
              <a:solidFill>
                <a:schemeClr val="accent6"/>
              </a:solidFill>
              <a:ln w="9525">
                <a:solidFill>
                  <a:schemeClr val="accent6"/>
                </a:solidFill>
                <a:round/>
              </a:ln>
              <a:effectLst/>
            </c:spPr>
          </c:marker>
          <c:cat>
            <c:numLit>
              <c:formatCode>General</c:formatCode>
              <c:ptCount val="4"/>
              <c:pt idx="0">
                <c:v>2012</c:v>
              </c:pt>
              <c:pt idx="1">
                <c:v>2013</c:v>
              </c:pt>
              <c:pt idx="2">
                <c:v>2014</c:v>
              </c:pt>
              <c:pt idx="3">
                <c:v>2015</c:v>
              </c:pt>
            </c:numLit>
          </c:cat>
          <c:val>
            <c:numRef>
              <c:f>('C1_ECE'!$I$12:$K$12,'C1_ECE'!$L$12)</c:f>
              <c:numCache>
                <c:formatCode>0.0</c:formatCode>
                <c:ptCount val="4"/>
                <c:pt idx="0">
                  <c:v>0</c:v>
                </c:pt>
                <c:pt idx="1">
                  <c:v>0</c:v>
                </c:pt>
                <c:pt idx="2">
                  <c:v>0</c:v>
                </c:pt>
                <c:pt idx="3">
                  <c:v>0</c:v>
                </c:pt>
              </c:numCache>
            </c:numRef>
          </c:val>
          <c:smooth val="0"/>
        </c:ser>
        <c:ser>
          <c:idx val="0"/>
          <c:order val="1"/>
          <c:tx>
            <c:v>En progreso</c:v>
          </c:tx>
          <c:spPr>
            <a:ln w="22225" cap="rnd">
              <a:solidFill>
                <a:schemeClr val="accent2"/>
              </a:solidFill>
              <a:round/>
            </a:ln>
            <a:effectLst/>
          </c:spPr>
          <c:marker>
            <c:symbol val="square"/>
            <c:size val="6"/>
            <c:spPr>
              <a:solidFill>
                <a:schemeClr val="accent2"/>
              </a:solidFill>
              <a:ln w="9525">
                <a:solidFill>
                  <a:schemeClr val="accent2"/>
                </a:solidFill>
                <a:round/>
              </a:ln>
              <a:effectLst/>
            </c:spPr>
          </c:marker>
          <c:cat>
            <c:numLit>
              <c:formatCode>General</c:formatCode>
              <c:ptCount val="4"/>
              <c:pt idx="0">
                <c:v>2012</c:v>
              </c:pt>
              <c:pt idx="1">
                <c:v>2013</c:v>
              </c:pt>
              <c:pt idx="2">
                <c:v>2014</c:v>
              </c:pt>
              <c:pt idx="3">
                <c:v>2015</c:v>
              </c:pt>
            </c:numLit>
          </c:cat>
          <c:val>
            <c:numRef>
              <c:f>('C1_ECE'!$I$13:$K$13,'C1_ECE'!$L$13)</c:f>
              <c:numCache>
                <c:formatCode>0.0</c:formatCode>
                <c:ptCount val="4"/>
                <c:pt idx="0">
                  <c:v>0</c:v>
                </c:pt>
                <c:pt idx="1">
                  <c:v>0</c:v>
                </c:pt>
                <c:pt idx="2">
                  <c:v>0</c:v>
                </c:pt>
                <c:pt idx="3">
                  <c:v>0</c:v>
                </c:pt>
              </c:numCache>
            </c:numRef>
          </c:val>
          <c:smooth val="0"/>
        </c:ser>
        <c:ser>
          <c:idx val="2"/>
          <c:order val="2"/>
          <c:tx>
            <c:v>En inicio</c:v>
          </c:tx>
          <c:spPr>
            <a:ln w="22225" cap="rnd">
              <a:solidFill>
                <a:srgbClr val="FF0000"/>
              </a:solidFill>
              <a:round/>
            </a:ln>
            <a:effectLst/>
          </c:spPr>
          <c:marker>
            <c:symbol val="diamond"/>
            <c:size val="6"/>
            <c:spPr>
              <a:solidFill>
                <a:srgbClr val="FF0000"/>
              </a:solidFill>
              <a:ln w="9525">
                <a:solidFill>
                  <a:srgbClr val="FF0000"/>
                </a:solidFill>
                <a:round/>
              </a:ln>
              <a:effectLst/>
            </c:spPr>
          </c:marker>
          <c:cat>
            <c:numLit>
              <c:formatCode>General</c:formatCode>
              <c:ptCount val="4"/>
              <c:pt idx="0">
                <c:v>2012</c:v>
              </c:pt>
              <c:pt idx="1">
                <c:v>2013</c:v>
              </c:pt>
              <c:pt idx="2">
                <c:v>2014</c:v>
              </c:pt>
              <c:pt idx="3">
                <c:v>2015</c:v>
              </c:pt>
            </c:numLit>
          </c:cat>
          <c:val>
            <c:numRef>
              <c:f>('C1_ECE'!$I$14:$K$14,'C1_ECE'!$L$14)</c:f>
              <c:numCache>
                <c:formatCode>0.0</c:formatCode>
                <c:ptCount val="4"/>
                <c:pt idx="0">
                  <c:v>0</c:v>
                </c:pt>
                <c:pt idx="1">
                  <c:v>0</c:v>
                </c:pt>
                <c:pt idx="2">
                  <c:v>0</c:v>
                </c:pt>
                <c:pt idx="3">
                  <c:v>0</c:v>
                </c:pt>
              </c:numCache>
            </c:numRef>
          </c:val>
          <c:smooth val="0"/>
        </c:ser>
        <c:dLbls>
          <c:showLegendKey val="0"/>
          <c:showVal val="0"/>
          <c:showCatName val="0"/>
          <c:showSerName val="0"/>
          <c:showPercent val="0"/>
          <c:showBubbleSize val="0"/>
        </c:dLbls>
        <c:marker val="1"/>
        <c:smooth val="0"/>
        <c:axId val="193654752"/>
        <c:axId val="193655312"/>
      </c:lineChart>
      <c:catAx>
        <c:axId val="19365475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s-ES"/>
          </a:p>
        </c:txPr>
        <c:crossAx val="193655312"/>
        <c:crosses val="autoZero"/>
        <c:auto val="1"/>
        <c:lblAlgn val="ctr"/>
        <c:lblOffset val="100"/>
        <c:noMultiLvlLbl val="0"/>
      </c:catAx>
      <c:valAx>
        <c:axId val="193655312"/>
        <c:scaling>
          <c:orientation val="minMax"/>
        </c:scaling>
        <c:delete val="0"/>
        <c:axPos val="l"/>
        <c:numFmt formatCode="0.0" sourceLinked="1"/>
        <c:majorTickMark val="out"/>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ES"/>
          </a:p>
        </c:txPr>
        <c:crossAx val="193654752"/>
        <c:crosses val="autoZero"/>
        <c:crossBetween val="between"/>
      </c:valAx>
      <c:dTable>
        <c:showHorzBorder val="1"/>
        <c:showVertBorder val="1"/>
        <c:showOutline val="1"/>
        <c:showKeys val="1"/>
        <c:spPr>
          <a:noFill/>
          <a:ln w="9525">
            <a:solidFill>
              <a:schemeClr val="tx1">
                <a:lumMod val="15000"/>
                <a:lumOff val="85000"/>
              </a:schemeClr>
            </a:solidFill>
          </a:ln>
          <a:effectLst/>
        </c:spPr>
        <c:txPr>
          <a:bodyPr rot="0" spcFirstLastPara="1" vertOverflow="ellipsis" vert="horz" wrap="square" anchor="ctr" anchorCtr="1"/>
          <a:lstStyle/>
          <a:p>
            <a:pPr rtl="0">
              <a:defRPr sz="900" b="0" i="0" u="none" strike="noStrike" kern="1200" baseline="0">
                <a:solidFill>
                  <a:sysClr val="windowText" lastClr="000000"/>
                </a:solidFill>
                <a:latin typeface="+mn-lt"/>
                <a:ea typeface="+mn-ea"/>
                <a:cs typeface="+mn-cs"/>
              </a:defRPr>
            </a:pPr>
            <a:endParaRPr lang="es-ES"/>
          </a:p>
        </c:txPr>
      </c:dTable>
      <c:spPr>
        <a:noFill/>
        <a:ln>
          <a:noFill/>
        </a:ln>
        <a:effectLst/>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3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b="0"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3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b="0"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5</xdr:col>
      <xdr:colOff>561975</xdr:colOff>
      <xdr:row>4</xdr:row>
      <xdr:rowOff>76200</xdr:rowOff>
    </xdr:to>
    <xdr:pic>
      <xdr:nvPicPr>
        <xdr:cNvPr id="2" name="Imagen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90500"/>
          <a:ext cx="2838450" cy="6477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44</xdr:col>
      <xdr:colOff>19050</xdr:colOff>
      <xdr:row>17</xdr:row>
      <xdr:rowOff>9525</xdr:rowOff>
    </xdr:from>
    <xdr:to>
      <xdr:col>48</xdr:col>
      <xdr:colOff>400050</xdr:colOff>
      <xdr:row>24</xdr:row>
      <xdr:rowOff>85725</xdr:rowOff>
    </xdr:to>
    <xdr:sp macro="" textlink="">
      <xdr:nvSpPr>
        <xdr:cNvPr id="2" name="Llamada ovalada 1"/>
        <xdr:cNvSpPr/>
      </xdr:nvSpPr>
      <xdr:spPr>
        <a:xfrm>
          <a:off x="13354050" y="3543300"/>
          <a:ext cx="2057400" cy="1476375"/>
        </a:xfrm>
        <a:prstGeom prst="wedgeEllipseCallout">
          <a:avLst>
            <a:gd name="adj1" fmla="val -95834"/>
            <a:gd name="adj2" fmla="val 31551"/>
          </a:avLst>
        </a:prstGeom>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r>
            <a:rPr lang="es-PE" sz="1200"/>
            <a:t>★ Recuerda: Los recuadros grises se completarán de forma automática.</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4</xdr:col>
      <xdr:colOff>409575</xdr:colOff>
      <xdr:row>8</xdr:row>
      <xdr:rowOff>0</xdr:rowOff>
    </xdr:from>
    <xdr:to>
      <xdr:col>6</xdr:col>
      <xdr:colOff>371475</xdr:colOff>
      <xdr:row>12</xdr:row>
      <xdr:rowOff>57150</xdr:rowOff>
    </xdr:to>
    <xdr:sp macro="" textlink="">
      <xdr:nvSpPr>
        <xdr:cNvPr id="2" name="Llamada ovalada 1"/>
        <xdr:cNvSpPr/>
      </xdr:nvSpPr>
      <xdr:spPr>
        <a:xfrm>
          <a:off x="7038975" y="2209800"/>
          <a:ext cx="2057400" cy="1476375"/>
        </a:xfrm>
        <a:prstGeom prst="wedgeEllipseCallout">
          <a:avLst>
            <a:gd name="adj1" fmla="val -68056"/>
            <a:gd name="adj2" fmla="val 56067"/>
          </a:avLst>
        </a:prstGeom>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r>
            <a:rPr lang="es-PE" sz="1200">
              <a:solidFill>
                <a:schemeClr val="bg1">
                  <a:lumMod val="95000"/>
                </a:schemeClr>
              </a:solidFill>
            </a:rPr>
            <a:t>★ Recuerda: Los recuadros grises se completarán de manera automática.</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9</xdr:col>
      <xdr:colOff>867834</xdr:colOff>
      <xdr:row>0</xdr:row>
      <xdr:rowOff>275167</xdr:rowOff>
    </xdr:from>
    <xdr:to>
      <xdr:col>10</xdr:col>
      <xdr:colOff>660400</xdr:colOff>
      <xdr:row>5</xdr:row>
      <xdr:rowOff>407459</xdr:rowOff>
    </xdr:to>
    <xdr:sp macro="" textlink="">
      <xdr:nvSpPr>
        <xdr:cNvPr id="2" name="Llamada ovalada 1"/>
        <xdr:cNvSpPr/>
      </xdr:nvSpPr>
      <xdr:spPr>
        <a:xfrm>
          <a:off x="10974917" y="275167"/>
          <a:ext cx="2057400" cy="1476375"/>
        </a:xfrm>
        <a:prstGeom prst="wedgeEllipseCallout">
          <a:avLst>
            <a:gd name="adj1" fmla="val -94239"/>
            <a:gd name="adj2" fmla="val 94848"/>
          </a:avLst>
        </a:prstGeom>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r>
            <a:rPr lang="es-PE" sz="1200"/>
            <a:t>★ Recuerda: Estos recuadros grises se completarán de manera automática.</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9</xdr:col>
      <xdr:colOff>142875</xdr:colOff>
      <xdr:row>6</xdr:row>
      <xdr:rowOff>266699</xdr:rowOff>
    </xdr:from>
    <xdr:to>
      <xdr:col>17</xdr:col>
      <xdr:colOff>38100</xdr:colOff>
      <xdr:row>32</xdr:row>
      <xdr:rowOff>66675</xdr:rowOff>
    </xdr:to>
    <xdr:sp macro="" textlink="">
      <xdr:nvSpPr>
        <xdr:cNvPr id="2" name="Llamada rectangular 1"/>
        <xdr:cNvSpPr/>
      </xdr:nvSpPr>
      <xdr:spPr>
        <a:xfrm>
          <a:off x="12201525" y="2095499"/>
          <a:ext cx="4762500" cy="5010151"/>
        </a:xfrm>
        <a:prstGeom prst="wedgeRectCallout">
          <a:avLst>
            <a:gd name="adj1" fmla="val -97432"/>
            <a:gd name="adj2" fmla="val -59737"/>
          </a:avLst>
        </a:prstGeom>
        <a:noFill/>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r>
            <a:rPr lang="es-PE" sz="1100" b="1" i="0" u="none" strike="noStrike" baseline="0" smtClean="0">
              <a:solidFill>
                <a:schemeClr val="tx1">
                  <a:lumMod val="75000"/>
                  <a:lumOff val="25000"/>
                </a:schemeClr>
              </a:solidFill>
              <a:latin typeface="+mn-lt"/>
              <a:ea typeface="+mn-ea"/>
              <a:cs typeface="+mn-cs"/>
            </a:rPr>
            <a:t>ACTIVIDADES EN LAS QUE SE ORGANIZA EL P.A.T.</a:t>
          </a:r>
        </a:p>
        <a:p>
          <a:r>
            <a:rPr lang="es-PE" sz="1100" b="1" i="0" u="none" strike="noStrike" baseline="0" smtClean="0">
              <a:solidFill>
                <a:schemeClr val="dk1"/>
              </a:solidFill>
              <a:latin typeface="+mn-lt"/>
              <a:ea typeface="+mn-ea"/>
              <a:cs typeface="+mn-cs"/>
            </a:rPr>
            <a:t>a) Buen Inicio del Año Escolar. </a:t>
          </a:r>
        </a:p>
        <a:p>
          <a:r>
            <a:rPr lang="es-PE" sz="1100" b="1" i="0" u="none" strike="noStrike" baseline="0" smtClean="0">
              <a:solidFill>
                <a:schemeClr val="dk1"/>
              </a:solidFill>
              <a:latin typeface="+mn-lt"/>
              <a:ea typeface="+mn-ea"/>
              <a:cs typeface="+mn-cs"/>
            </a:rPr>
            <a:t>     </a:t>
          </a:r>
          <a:r>
            <a:rPr lang="es-PE" sz="1100" b="0" i="0" u="none" strike="noStrike" baseline="0" smtClean="0">
              <a:solidFill>
                <a:schemeClr val="dk1"/>
              </a:solidFill>
              <a:latin typeface="+mn-lt"/>
              <a:ea typeface="+mn-ea"/>
              <a:cs typeface="+mn-cs"/>
            </a:rPr>
            <a:t>- Actividades para asegurar la matrícula oportuna y sin condicionamientos. </a:t>
          </a:r>
        </a:p>
        <a:p>
          <a:r>
            <a:rPr lang="es-PE" sz="1100" b="0" i="0" u="none" strike="noStrike" baseline="0" smtClean="0">
              <a:solidFill>
                <a:schemeClr val="dk1"/>
              </a:solidFill>
              <a:latin typeface="+mn-lt"/>
              <a:ea typeface="+mn-ea"/>
              <a:cs typeface="+mn-cs"/>
            </a:rPr>
            <a:t>     - Actividades de preparación y acogida a los estudiantes, con el objetivo de generar las condiciones para un clima escolar favorable a los aprendizajes. </a:t>
          </a:r>
        </a:p>
        <a:p>
          <a:r>
            <a:rPr lang="es-PE" sz="1100" b="0" i="0" u="none" strike="noStrike" baseline="0" smtClean="0">
              <a:solidFill>
                <a:schemeClr val="dk1"/>
              </a:solidFill>
              <a:latin typeface="+mn-lt"/>
              <a:ea typeface="+mn-ea"/>
              <a:cs typeface="+mn-cs"/>
            </a:rPr>
            <a:t>     - Actividades para la distribución de los materiales educativos. </a:t>
          </a:r>
        </a:p>
        <a:p>
          <a:r>
            <a:rPr lang="es-PE" sz="1100" b="0" i="0" u="none" strike="noStrike" baseline="0" smtClean="0">
              <a:solidFill>
                <a:schemeClr val="dk1"/>
              </a:solidFill>
              <a:latin typeface="+mn-lt"/>
              <a:ea typeface="+mn-ea"/>
              <a:cs typeface="+mn-cs"/>
            </a:rPr>
            <a:t>     - Actividades para el mantenimiento del local escolar. </a:t>
          </a:r>
        </a:p>
        <a:p>
          <a:r>
            <a:rPr lang="es-PE" sz="1100" b="1" i="0" u="none" strike="noStrike" baseline="0" smtClean="0">
              <a:solidFill>
                <a:schemeClr val="dk1"/>
              </a:solidFill>
              <a:latin typeface="+mn-lt"/>
              <a:ea typeface="+mn-ea"/>
              <a:cs typeface="+mn-cs"/>
            </a:rPr>
            <a:t>b) La Escuela que Queremos. </a:t>
          </a:r>
        </a:p>
        <a:p>
          <a:r>
            <a:rPr lang="es-PE" sz="1100" b="0" i="0" u="none" strike="noStrike" baseline="0" smtClean="0">
              <a:solidFill>
                <a:schemeClr val="dk1"/>
              </a:solidFill>
              <a:latin typeface="+mn-lt"/>
              <a:ea typeface="+mn-ea"/>
              <a:cs typeface="+mn-cs"/>
            </a:rPr>
            <a:t>     - Primera Jornada de reflexión pedagógica que implica el ajuste y/o     actualización del propio PAT. El equipo directivo debe realizar una jornada de análisis de los resultados de la ECE-2014, dirigida a todos los profesores de primaria, orientando la reflexión pedagógica e institucional y el establecimiento de metas para mejorar los aprendizajes. </a:t>
          </a:r>
        </a:p>
        <a:p>
          <a:r>
            <a:rPr lang="es-PE" sz="1100" b="0" i="0" u="none" strike="noStrike" baseline="0" smtClean="0">
              <a:solidFill>
                <a:schemeClr val="dk1"/>
              </a:solidFill>
              <a:latin typeface="+mn-lt"/>
              <a:ea typeface="+mn-ea"/>
              <a:cs typeface="+mn-cs"/>
            </a:rPr>
            <a:t>    - Evaluación de estudiantes (primer semestre). </a:t>
          </a:r>
        </a:p>
        <a:p>
          <a:r>
            <a:rPr lang="es-PE" sz="1100" b="0" i="0" u="none" strike="noStrike" baseline="0" smtClean="0">
              <a:solidFill>
                <a:schemeClr val="dk1"/>
              </a:solidFill>
              <a:latin typeface="+mn-lt"/>
              <a:ea typeface="+mn-ea"/>
              <a:cs typeface="+mn-cs"/>
            </a:rPr>
            <a:t>    - Primer día del logro (primer semestre). </a:t>
          </a:r>
        </a:p>
        <a:p>
          <a:r>
            <a:rPr lang="es-PE" sz="1100" b="0" i="0" u="none" strike="noStrike" baseline="0" smtClean="0">
              <a:solidFill>
                <a:schemeClr val="dk1"/>
              </a:solidFill>
              <a:latin typeface="+mn-lt"/>
              <a:ea typeface="+mn-ea"/>
              <a:cs typeface="+mn-cs"/>
            </a:rPr>
            <a:t>    - Segunda Jornada de reflexión con el objetivo de realizar un balance de los compromisos e indicadores de gestión (durante las vacaciones de medio año). </a:t>
          </a:r>
        </a:p>
        <a:p>
          <a:r>
            <a:rPr lang="es-PE" sz="1100" b="0" i="0" u="none" strike="noStrike" baseline="0" smtClean="0">
              <a:solidFill>
                <a:schemeClr val="dk1"/>
              </a:solidFill>
              <a:latin typeface="+mn-lt"/>
              <a:ea typeface="+mn-ea"/>
              <a:cs typeface="+mn-cs"/>
            </a:rPr>
            <a:t>    - Evaluación Censal (Segundo semestre). </a:t>
          </a:r>
        </a:p>
        <a:p>
          <a:r>
            <a:rPr lang="es-PE" sz="1100" b="0" i="0" u="none" strike="noStrike" baseline="0" smtClean="0">
              <a:solidFill>
                <a:schemeClr val="dk1"/>
              </a:solidFill>
              <a:latin typeface="+mn-lt"/>
              <a:ea typeface="+mn-ea"/>
              <a:cs typeface="+mn-cs"/>
            </a:rPr>
            <a:t>    - Actividades para el fomento de la lectura y escritura como el Plan Lector </a:t>
          </a:r>
        </a:p>
        <a:p>
          <a:r>
            <a:rPr lang="es-PE" sz="1100" b="0" i="0" u="none" strike="noStrike" baseline="0" smtClean="0">
              <a:solidFill>
                <a:schemeClr val="dk1"/>
              </a:solidFill>
              <a:latin typeface="+mn-lt"/>
              <a:ea typeface="+mn-ea"/>
              <a:cs typeface="+mn-cs"/>
            </a:rPr>
            <a:t>    - Actividades de tutoría y orientación educativa. </a:t>
          </a:r>
        </a:p>
        <a:p>
          <a:r>
            <a:rPr lang="es-PE" sz="1100" b="0" i="0" u="none" strike="noStrike" baseline="0" smtClean="0">
              <a:solidFill>
                <a:schemeClr val="dk1"/>
              </a:solidFill>
              <a:latin typeface="+mn-lt"/>
              <a:ea typeface="+mn-ea"/>
              <a:cs typeface="+mn-cs"/>
            </a:rPr>
            <a:t>    - Actividades de cuidado ambiental, prevención de riesgos de desastres y simulacros. </a:t>
          </a:r>
        </a:p>
        <a:p>
          <a:r>
            <a:rPr lang="es-PE" sz="1100" b="0" i="0" u="none" strike="noStrike" baseline="0" smtClean="0">
              <a:solidFill>
                <a:schemeClr val="dk1"/>
              </a:solidFill>
              <a:latin typeface="+mn-lt"/>
              <a:ea typeface="+mn-ea"/>
              <a:cs typeface="+mn-cs"/>
            </a:rPr>
            <a:t>    - Actividades de promoción de la cultura y el deporte. </a:t>
          </a:r>
        </a:p>
        <a:p>
          <a:r>
            <a:rPr lang="es-PE" sz="1100" b="0" i="0" u="none" strike="noStrike" baseline="0" smtClean="0">
              <a:solidFill>
                <a:schemeClr val="dk1"/>
              </a:solidFill>
              <a:latin typeface="+mn-lt"/>
              <a:ea typeface="+mn-ea"/>
              <a:cs typeface="+mn-cs"/>
            </a:rPr>
            <a:t>    - Actividades relacionadas con Aprende Saludable. </a:t>
          </a:r>
        </a:p>
        <a:p>
          <a:r>
            <a:rPr lang="es-PE" sz="1100" b="1" i="0" u="none" strike="noStrike" baseline="0" smtClean="0">
              <a:solidFill>
                <a:schemeClr val="dk1"/>
              </a:solidFill>
              <a:latin typeface="+mn-lt"/>
              <a:ea typeface="+mn-ea"/>
              <a:cs typeface="+mn-cs"/>
            </a:rPr>
            <a:t>c) Balance del Año Escolar y Responsabilidad por los resultados. </a:t>
          </a:r>
        </a:p>
        <a:p>
          <a:r>
            <a:rPr lang="es-PE" sz="1100" b="0" i="0" u="none" strike="noStrike" baseline="0" smtClean="0">
              <a:solidFill>
                <a:schemeClr val="dk1"/>
              </a:solidFill>
              <a:latin typeface="+mn-lt"/>
              <a:ea typeface="+mn-ea"/>
              <a:cs typeface="+mn-cs"/>
            </a:rPr>
            <a:t>    - Tercera Jornada de reflexión, balance y rendición de cuentas en relación a los compromisos e indicadores de gestión. </a:t>
          </a:r>
        </a:p>
        <a:p>
          <a:r>
            <a:rPr lang="es-PE" sz="1100" b="0" i="0" u="none" strike="noStrike" baseline="0" smtClean="0">
              <a:solidFill>
                <a:schemeClr val="dk1"/>
              </a:solidFill>
              <a:latin typeface="+mn-lt"/>
              <a:ea typeface="+mn-ea"/>
              <a:cs typeface="+mn-cs"/>
            </a:rPr>
            <a:t>    - Día de Logro en el marco de la clausura del año escolar.</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628650</xdr:colOff>
      <xdr:row>32</xdr:row>
      <xdr:rowOff>0</xdr:rowOff>
    </xdr:from>
    <xdr:to>
      <xdr:col>5</xdr:col>
      <xdr:colOff>628650</xdr:colOff>
      <xdr:row>46</xdr:row>
      <xdr:rowOff>47625</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412750</xdr:colOff>
      <xdr:row>32</xdr:row>
      <xdr:rowOff>18341</xdr:rowOff>
    </xdr:from>
    <xdr:to>
      <xdr:col>12</xdr:col>
      <xdr:colOff>624417</xdr:colOff>
      <xdr:row>46</xdr:row>
      <xdr:rowOff>53975</xdr:rowOff>
    </xdr:to>
    <xdr:graphicFrame macro="">
      <xdr:nvGraphicFramePr>
        <xdr:cNvPr id="4"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419100</xdr:colOff>
      <xdr:row>5</xdr:row>
      <xdr:rowOff>876300</xdr:rowOff>
    </xdr:from>
    <xdr:to>
      <xdr:col>16</xdr:col>
      <xdr:colOff>190500</xdr:colOff>
      <xdr:row>10</xdr:row>
      <xdr:rowOff>57150</xdr:rowOff>
    </xdr:to>
    <xdr:sp macro="" textlink="">
      <xdr:nvSpPr>
        <xdr:cNvPr id="3" name="Llamada ovalada 2"/>
        <xdr:cNvSpPr/>
      </xdr:nvSpPr>
      <xdr:spPr>
        <a:xfrm>
          <a:off x="11649075" y="2095500"/>
          <a:ext cx="2057400" cy="1476375"/>
        </a:xfrm>
        <a:prstGeom prst="wedgeEllipseCallout">
          <a:avLst>
            <a:gd name="adj1" fmla="val -66204"/>
            <a:gd name="adj2" fmla="val 68325"/>
          </a:avLst>
        </a:prstGeom>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r>
            <a:rPr lang="es-PE" sz="1200"/>
            <a:t>★ Recuerda: Los recuadros grises se completarán de forma automática.</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38</xdr:col>
      <xdr:colOff>277586</xdr:colOff>
      <xdr:row>9</xdr:row>
      <xdr:rowOff>228599</xdr:rowOff>
    </xdr:from>
    <xdr:to>
      <xdr:col>41</xdr:col>
      <xdr:colOff>48986</xdr:colOff>
      <xdr:row>15</xdr:row>
      <xdr:rowOff>24491</xdr:rowOff>
    </xdr:to>
    <xdr:sp macro="" textlink="">
      <xdr:nvSpPr>
        <xdr:cNvPr id="2" name="Llamada ovalada 1"/>
        <xdr:cNvSpPr/>
      </xdr:nvSpPr>
      <xdr:spPr>
        <a:xfrm>
          <a:off x="13793561" y="2714624"/>
          <a:ext cx="2057400" cy="1262742"/>
        </a:xfrm>
        <a:prstGeom prst="wedgeEllipseCallout">
          <a:avLst>
            <a:gd name="adj1" fmla="val -68982"/>
            <a:gd name="adj2" fmla="val 59948"/>
          </a:avLst>
        </a:prstGeom>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r>
            <a:rPr lang="es-PE" sz="1200"/>
            <a:t>★ Recuerda: Los recuadros grises se completarán de forma automática.</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38</xdr:col>
      <xdr:colOff>419100</xdr:colOff>
      <xdr:row>7</xdr:row>
      <xdr:rowOff>228600</xdr:rowOff>
    </xdr:from>
    <xdr:to>
      <xdr:col>41</xdr:col>
      <xdr:colOff>190500</xdr:colOff>
      <xdr:row>13</xdr:row>
      <xdr:rowOff>167367</xdr:rowOff>
    </xdr:to>
    <xdr:sp macro="" textlink="">
      <xdr:nvSpPr>
        <xdr:cNvPr id="2" name="Llamada ovalada 1"/>
        <xdr:cNvSpPr/>
      </xdr:nvSpPr>
      <xdr:spPr>
        <a:xfrm>
          <a:off x="13935075" y="2228850"/>
          <a:ext cx="2057400" cy="1405617"/>
        </a:xfrm>
        <a:prstGeom prst="wedgeEllipseCallout">
          <a:avLst>
            <a:gd name="adj1" fmla="val -68982"/>
            <a:gd name="adj2" fmla="val 59948"/>
          </a:avLst>
        </a:prstGeom>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r>
            <a:rPr lang="es-PE" sz="1200"/>
            <a:t>★ Recuerda: Los recuadros grises se completarán de forma automática.</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38</xdr:col>
      <xdr:colOff>438150</xdr:colOff>
      <xdr:row>8</xdr:row>
      <xdr:rowOff>228601</xdr:rowOff>
    </xdr:from>
    <xdr:to>
      <xdr:col>41</xdr:col>
      <xdr:colOff>447675</xdr:colOff>
      <xdr:row>14</xdr:row>
      <xdr:rowOff>85726</xdr:rowOff>
    </xdr:to>
    <xdr:sp macro="" textlink="">
      <xdr:nvSpPr>
        <xdr:cNvPr id="2" name="Llamada ovalada 1"/>
        <xdr:cNvSpPr/>
      </xdr:nvSpPr>
      <xdr:spPr>
        <a:xfrm>
          <a:off x="13677900" y="2524126"/>
          <a:ext cx="2295525" cy="1238250"/>
        </a:xfrm>
        <a:prstGeom prst="wedgeEllipseCallout">
          <a:avLst>
            <a:gd name="adj1" fmla="val -66204"/>
            <a:gd name="adj2" fmla="val 68325"/>
          </a:avLst>
        </a:prstGeom>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r>
            <a:rPr lang="es-PE" sz="1200"/>
            <a:t>★ Recuerda: Los recuadros grises se completarán de forma automática.</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38</xdr:col>
      <xdr:colOff>529167</xdr:colOff>
      <xdr:row>8</xdr:row>
      <xdr:rowOff>285749</xdr:rowOff>
    </xdr:from>
    <xdr:to>
      <xdr:col>41</xdr:col>
      <xdr:colOff>538692</xdr:colOff>
      <xdr:row>15</xdr:row>
      <xdr:rowOff>10583</xdr:rowOff>
    </xdr:to>
    <xdr:sp macro="" textlink="">
      <xdr:nvSpPr>
        <xdr:cNvPr id="2" name="Llamada ovalada 1"/>
        <xdr:cNvSpPr/>
      </xdr:nvSpPr>
      <xdr:spPr>
        <a:xfrm>
          <a:off x="13557250" y="2053166"/>
          <a:ext cx="2295525" cy="1238250"/>
        </a:xfrm>
        <a:prstGeom prst="wedgeEllipseCallout">
          <a:avLst>
            <a:gd name="adj1" fmla="val -66204"/>
            <a:gd name="adj2" fmla="val 68325"/>
          </a:avLst>
        </a:prstGeom>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r>
            <a:rPr lang="es-PE" sz="1200"/>
            <a:t>★ Recuerda: Los recuadros grises se completarán de forma automática.</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38</xdr:col>
      <xdr:colOff>285750</xdr:colOff>
      <xdr:row>9</xdr:row>
      <xdr:rowOff>180975</xdr:rowOff>
    </xdr:from>
    <xdr:to>
      <xdr:col>41</xdr:col>
      <xdr:colOff>57150</xdr:colOff>
      <xdr:row>16</xdr:row>
      <xdr:rowOff>123825</xdr:rowOff>
    </xdr:to>
    <xdr:sp macro="" textlink="">
      <xdr:nvSpPr>
        <xdr:cNvPr id="2" name="Llamada ovalada 1"/>
        <xdr:cNvSpPr/>
      </xdr:nvSpPr>
      <xdr:spPr>
        <a:xfrm>
          <a:off x="14030325" y="2495550"/>
          <a:ext cx="2057400" cy="1476375"/>
        </a:xfrm>
        <a:prstGeom prst="wedgeEllipseCallout">
          <a:avLst>
            <a:gd name="adj1" fmla="val -66204"/>
            <a:gd name="adj2" fmla="val 68325"/>
          </a:avLst>
        </a:prstGeom>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r>
            <a:rPr lang="es-PE" sz="1200"/>
            <a:t>★ Recuerda: Los recuadros grises se completarán de forma automática.</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38</xdr:col>
      <xdr:colOff>285750</xdr:colOff>
      <xdr:row>7</xdr:row>
      <xdr:rowOff>76200</xdr:rowOff>
    </xdr:from>
    <xdr:to>
      <xdr:col>41</xdr:col>
      <xdr:colOff>57150</xdr:colOff>
      <xdr:row>14</xdr:row>
      <xdr:rowOff>9525</xdr:rowOff>
    </xdr:to>
    <xdr:sp macro="" textlink="">
      <xdr:nvSpPr>
        <xdr:cNvPr id="2" name="Llamada ovalada 1"/>
        <xdr:cNvSpPr/>
      </xdr:nvSpPr>
      <xdr:spPr>
        <a:xfrm>
          <a:off x="14097000" y="2000250"/>
          <a:ext cx="2057400" cy="1476375"/>
        </a:xfrm>
        <a:prstGeom prst="wedgeEllipseCallout">
          <a:avLst>
            <a:gd name="adj1" fmla="val -66204"/>
            <a:gd name="adj2" fmla="val 68325"/>
          </a:avLst>
        </a:prstGeom>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r>
            <a:rPr lang="es-PE" sz="1200"/>
            <a:t>★ Recuerda: Los recuadros grises se completarán de forma automática.</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8</xdr:col>
      <xdr:colOff>342900</xdr:colOff>
      <xdr:row>5</xdr:row>
      <xdr:rowOff>2286000</xdr:rowOff>
    </xdr:from>
    <xdr:to>
      <xdr:col>10</xdr:col>
      <xdr:colOff>657225</xdr:colOff>
      <xdr:row>9</xdr:row>
      <xdr:rowOff>133350</xdr:rowOff>
    </xdr:to>
    <xdr:sp macro="" textlink="">
      <xdr:nvSpPr>
        <xdr:cNvPr id="2" name="Llamada ovalada 1"/>
        <xdr:cNvSpPr/>
      </xdr:nvSpPr>
      <xdr:spPr>
        <a:xfrm>
          <a:off x="10096500" y="3581400"/>
          <a:ext cx="2057400" cy="1476375"/>
        </a:xfrm>
        <a:prstGeom prst="wedgeEllipseCallout">
          <a:avLst>
            <a:gd name="adj1" fmla="val -66204"/>
            <a:gd name="adj2" fmla="val 68325"/>
          </a:avLst>
        </a:prstGeom>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r>
            <a:rPr lang="es-PE" sz="1200"/>
            <a:t>★ Recuerda: Los recuadros grises se completarán de forma automática.</a:t>
          </a:r>
        </a:p>
      </xdr:txBody>
    </xdr:sp>
    <xdr:clientData/>
  </xdr:twoCellAnchor>
</xdr:wsDr>
</file>

<file path=xl/tables/table1.xml><?xml version="1.0" encoding="utf-8"?>
<table xmlns="http://schemas.openxmlformats.org/spreadsheetml/2006/main" id="2" name="Tabla2" displayName="Tabla2" ref="A12:F14" headerRowCount="0" totalsRowShown="0" headerRowDxfId="38" dataDxfId="37" headerRowCellStyle="Porcentaje" dataCellStyle="Porcentaje">
  <tableColumns count="6">
    <tableColumn id="1" name="Columna1" headerRowDxfId="36" dataDxfId="35" totalsRowDxfId="34"/>
    <tableColumn id="2" name="Columna2" headerRowDxfId="33" dataDxfId="32" totalsRowDxfId="31" headerRowCellStyle="Porcentaje" dataCellStyle="Porcentaje"/>
    <tableColumn id="3" name="Columna3" headerRowDxfId="30" dataDxfId="29" totalsRowDxfId="28" headerRowCellStyle="Porcentaje" dataCellStyle="Porcentaje"/>
    <tableColumn id="4" name="Columna4" headerRowDxfId="27" dataDxfId="26" totalsRowDxfId="25" headerRowCellStyle="Porcentaje" dataCellStyle="Porcentaje"/>
    <tableColumn id="6" name="Columna6" headerRowDxfId="24" dataDxfId="23" totalsRowDxfId="22"/>
    <tableColumn id="5" name="Columna5" headerRowDxfId="21" dataDxfId="20" totalsRowDxfId="19" headerRowCellStyle="Porcentaje">
      <calculatedColumnFormula>FORECAST(E9,Tabla2[[#This Row],[Columna2]:[Columna4]],B9:D9)</calculatedColumnFormula>
    </tableColumn>
  </tableColumns>
  <tableStyleInfo name="TableStyleMedium3" showFirstColumn="0" showLastColumn="0" showRowStripes="0" showColumnStripes="0"/>
</table>
</file>

<file path=xl/tables/table2.xml><?xml version="1.0" encoding="utf-8"?>
<table xmlns="http://schemas.openxmlformats.org/spreadsheetml/2006/main" id="1" name="Tabla22" displayName="Tabla22" ref="H12:M14" headerRowCount="0" totalsRowShown="0" headerRowDxfId="18" dataDxfId="17" headerRowCellStyle="Porcentaje" dataCellStyle="Porcentaje">
  <tableColumns count="6">
    <tableColumn id="1" name="Columna1" headerRowDxfId="16" dataDxfId="15"/>
    <tableColumn id="2" name="Columna2" headerRowDxfId="14" dataDxfId="13" headerRowCellStyle="Porcentaje" dataCellStyle="Porcentaje"/>
    <tableColumn id="3" name="Columna3" headerRowDxfId="12" dataDxfId="11" headerRowCellStyle="Porcentaje" dataCellStyle="Porcentaje"/>
    <tableColumn id="4" name="Columna4" headerRowDxfId="10" dataDxfId="9" headerRowCellStyle="Porcentaje" dataCellStyle="Porcentaje"/>
    <tableColumn id="6" name="Columna6" headerRowDxfId="8" dataDxfId="7"/>
    <tableColumn id="5" name="Columna5" headerRowDxfId="6" dataDxfId="5" headerRowCellStyle="Porcentaje" dataCellStyle="Porcentaje"/>
  </tableColumns>
  <tableStyleInfo name="TableStyleMedium3" showFirstColumn="0" showLastColumn="0" showRowStripes="0"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office.microsoft.com/es-hn/excel-help/mostrar-u-ocultar-filas-o-columnas-HP005199815.aspx"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istemas02.minedu.gob.pe/consulta_ece/publico/index.php" TargetMode="External"/><Relationship Id="rId5" Type="http://schemas.openxmlformats.org/officeDocument/2006/relationships/table" Target="../tables/table2.xml"/><Relationship Id="rId4" Type="http://schemas.openxmlformats.org/officeDocument/2006/relationships/table" Target="../tables/table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pageSetUpPr fitToPage="1"/>
  </sheetPr>
  <dimension ref="B6:Q78"/>
  <sheetViews>
    <sheetView showGridLines="0" tabSelected="1" zoomScale="85" zoomScaleNormal="85" workbookViewId="0">
      <selection activeCell="A6" sqref="A6"/>
    </sheetView>
  </sheetViews>
  <sheetFormatPr baseColWidth="10" defaultRowHeight="15" x14ac:dyDescent="0.25"/>
  <cols>
    <col min="1" max="1" width="5.85546875" customWidth="1"/>
    <col min="2" max="2" width="3.7109375" style="26" customWidth="1"/>
    <col min="3" max="3" width="2.140625" style="26" customWidth="1"/>
    <col min="4" max="4" width="13.42578125" style="26" customWidth="1"/>
    <col min="5" max="5" width="9" style="26" customWidth="1"/>
    <col min="6" max="10" width="11.42578125" style="26"/>
    <col min="11" max="11" width="8.140625" style="26" customWidth="1"/>
    <col min="12" max="12" width="11.42578125" style="26"/>
    <col min="13" max="13" width="7.42578125" style="26" customWidth="1"/>
    <col min="14" max="17" width="11.42578125" style="26"/>
  </cols>
  <sheetData>
    <row r="6" spans="2:15" ht="15.75" thickBot="1" x14ac:dyDescent="0.3"/>
    <row r="7" spans="2:15" ht="42.75" customHeight="1" thickTop="1" thickBot="1" x14ac:dyDescent="0.3">
      <c r="C7" s="385" t="s">
        <v>277</v>
      </c>
      <c r="D7" s="386"/>
      <c r="E7" s="386"/>
      <c r="F7" s="386"/>
      <c r="G7" s="386"/>
      <c r="H7" s="386"/>
      <c r="I7" s="386"/>
      <c r="J7" s="386"/>
      <c r="K7" s="386"/>
      <c r="L7" s="386"/>
      <c r="M7" s="386"/>
      <c r="N7" s="386"/>
      <c r="O7" s="387"/>
    </row>
    <row r="8" spans="2:15" ht="15.75" thickTop="1" x14ac:dyDescent="0.25"/>
    <row r="9" spans="2:15" ht="15.75" x14ac:dyDescent="0.25">
      <c r="D9" s="197" t="s">
        <v>84</v>
      </c>
      <c r="E9" s="118"/>
      <c r="F9" s="118"/>
      <c r="G9" s="118"/>
      <c r="H9" s="118"/>
      <c r="I9" s="118"/>
      <c r="J9" s="118"/>
      <c r="K9" s="118"/>
      <c r="L9" s="118"/>
      <c r="M9" s="118"/>
      <c r="N9" s="118"/>
      <c r="O9" s="118"/>
    </row>
    <row r="10" spans="2:15" ht="3.75" customHeight="1" x14ac:dyDescent="0.25">
      <c r="D10" s="118"/>
      <c r="E10" s="118"/>
      <c r="F10" s="118"/>
      <c r="G10" s="118"/>
      <c r="H10" s="118"/>
      <c r="I10" s="118"/>
      <c r="J10" s="118"/>
      <c r="K10" s="118"/>
      <c r="L10" s="118"/>
      <c r="M10" s="118"/>
      <c r="N10" s="118"/>
      <c r="O10" s="118"/>
    </row>
    <row r="11" spans="2:15" x14ac:dyDescent="0.25">
      <c r="D11" s="393" t="s">
        <v>316</v>
      </c>
      <c r="E11" s="393"/>
      <c r="F11" s="393"/>
      <c r="G11" s="393"/>
      <c r="H11" s="393"/>
      <c r="I11" s="393"/>
      <c r="J11" s="393"/>
      <c r="K11" s="393"/>
      <c r="L11" s="393"/>
      <c r="M11" s="393"/>
      <c r="N11" s="393"/>
      <c r="O11" s="393"/>
    </row>
    <row r="12" spans="2:15" ht="15" customHeight="1" x14ac:dyDescent="0.25">
      <c r="D12" s="393"/>
      <c r="E12" s="393"/>
      <c r="F12" s="393"/>
      <c r="G12" s="393"/>
      <c r="H12" s="393"/>
      <c r="I12" s="393"/>
      <c r="J12" s="393"/>
      <c r="K12" s="393"/>
      <c r="L12" s="393"/>
      <c r="M12" s="393"/>
      <c r="N12" s="393"/>
      <c r="O12" s="393"/>
    </row>
    <row r="13" spans="2:15" ht="22.5" customHeight="1" x14ac:dyDescent="0.25">
      <c r="D13" s="393"/>
      <c r="E13" s="393"/>
      <c r="F13" s="393"/>
      <c r="G13" s="393"/>
      <c r="H13" s="393"/>
      <c r="I13" s="393"/>
      <c r="J13" s="393"/>
      <c r="K13" s="393"/>
      <c r="L13" s="393"/>
      <c r="M13" s="393"/>
      <c r="N13" s="393"/>
      <c r="O13" s="393"/>
    </row>
    <row r="14" spans="2:15" ht="12.75" customHeight="1" x14ac:dyDescent="0.25">
      <c r="D14" s="393"/>
      <c r="E14" s="393"/>
      <c r="F14" s="393"/>
      <c r="G14" s="393"/>
      <c r="H14" s="393"/>
      <c r="I14" s="393"/>
      <c r="J14" s="393"/>
      <c r="K14" s="393"/>
      <c r="L14" s="393"/>
      <c r="M14" s="393"/>
      <c r="N14" s="393"/>
      <c r="O14" s="393"/>
    </row>
    <row r="15" spans="2:15" ht="14.25" hidden="1" customHeight="1" x14ac:dyDescent="0.25"/>
    <row r="16" spans="2:15" ht="10.5" hidden="1" customHeight="1" x14ac:dyDescent="0.25">
      <c r="B16" s="119"/>
      <c r="C16" s="119"/>
      <c r="D16" s="392"/>
      <c r="E16" s="392"/>
      <c r="F16" s="392"/>
      <c r="G16" s="392"/>
      <c r="H16" s="392"/>
      <c r="I16" s="392"/>
      <c r="J16" s="392"/>
      <c r="K16" s="392"/>
      <c r="L16" s="392"/>
      <c r="M16" s="392"/>
      <c r="N16" s="392"/>
      <c r="O16" s="392"/>
    </row>
    <row r="17" spans="2:15" ht="15" hidden="1" customHeight="1" x14ac:dyDescent="0.4">
      <c r="B17" s="120"/>
      <c r="C17" s="120"/>
      <c r="D17" s="392"/>
      <c r="E17" s="392"/>
      <c r="F17" s="392"/>
      <c r="G17" s="392"/>
      <c r="H17" s="392"/>
      <c r="I17" s="392"/>
      <c r="J17" s="392"/>
      <c r="K17" s="392"/>
      <c r="L17" s="392"/>
      <c r="M17" s="392"/>
      <c r="N17" s="392"/>
      <c r="O17" s="392"/>
    </row>
    <row r="18" spans="2:15" ht="9" hidden="1" customHeight="1" x14ac:dyDescent="0.25">
      <c r="E18" s="6"/>
    </row>
    <row r="19" spans="2:15" ht="11.25" hidden="1" customHeight="1" x14ac:dyDescent="0.25"/>
    <row r="20" spans="2:15" ht="14.25" hidden="1" customHeight="1" x14ac:dyDescent="0.25">
      <c r="B20" s="119"/>
      <c r="C20" s="119"/>
      <c r="D20" s="384"/>
      <c r="E20" s="384"/>
      <c r="F20" s="384"/>
      <c r="G20" s="384"/>
      <c r="H20" s="384"/>
      <c r="I20" s="384"/>
      <c r="J20" s="384"/>
      <c r="K20" s="384"/>
      <c r="L20" s="384"/>
      <c r="M20" s="384"/>
      <c r="N20" s="384"/>
      <c r="O20" s="384"/>
    </row>
    <row r="21" spans="2:15" ht="9" hidden="1" customHeight="1" x14ac:dyDescent="0.25">
      <c r="D21" s="384"/>
      <c r="E21" s="384"/>
      <c r="F21" s="384"/>
      <c r="G21" s="384"/>
      <c r="H21" s="384"/>
      <c r="I21" s="384"/>
      <c r="J21" s="384"/>
      <c r="K21" s="384"/>
      <c r="L21" s="384"/>
      <c r="M21" s="384"/>
      <c r="N21" s="384"/>
      <c r="O21" s="384"/>
    </row>
    <row r="22" spans="2:15" hidden="1" x14ac:dyDescent="0.25"/>
    <row r="23" spans="2:15" ht="9" hidden="1" customHeight="1" x14ac:dyDescent="0.25">
      <c r="B23" s="119"/>
      <c r="C23" s="119"/>
      <c r="D23" s="384"/>
      <c r="E23" s="384"/>
      <c r="F23" s="384"/>
      <c r="G23" s="384"/>
      <c r="H23" s="384"/>
      <c r="I23" s="384"/>
      <c r="J23" s="384"/>
      <c r="K23" s="384"/>
      <c r="L23" s="384"/>
      <c r="M23" s="384"/>
      <c r="N23" s="384"/>
      <c r="O23" s="384"/>
    </row>
    <row r="24" spans="2:15" ht="11.25" hidden="1" customHeight="1" x14ac:dyDescent="0.25">
      <c r="D24" s="384"/>
      <c r="E24" s="384"/>
      <c r="F24" s="384"/>
      <c r="G24" s="384"/>
      <c r="H24" s="384"/>
      <c r="I24" s="384"/>
      <c r="J24" s="384"/>
      <c r="K24" s="384"/>
      <c r="L24" s="384"/>
      <c r="M24" s="384"/>
      <c r="N24" s="384"/>
      <c r="O24" s="384"/>
    </row>
    <row r="25" spans="2:15" hidden="1" x14ac:dyDescent="0.25"/>
    <row r="26" spans="2:15" ht="22.5" hidden="1" x14ac:dyDescent="0.25">
      <c r="B26" s="119"/>
      <c r="C26" s="119"/>
      <c r="I26" s="31"/>
    </row>
    <row r="27" spans="2:15" hidden="1" x14ac:dyDescent="0.25"/>
    <row r="28" spans="2:15" hidden="1" x14ac:dyDescent="0.25"/>
    <row r="29" spans="2:15" ht="5.25" hidden="1" customHeight="1" x14ac:dyDescent="0.25">
      <c r="B29" s="119"/>
      <c r="C29" s="119"/>
    </row>
    <row r="30" spans="2:15" ht="11.25" customHeight="1" x14ac:dyDescent="0.25"/>
    <row r="31" spans="2:15" ht="7.5" customHeight="1" x14ac:dyDescent="0.25"/>
    <row r="32" spans="2:15" ht="15.75" thickBot="1" x14ac:dyDescent="0.3"/>
    <row r="33" spans="2:17" ht="6" customHeight="1" thickTop="1" x14ac:dyDescent="0.25">
      <c r="C33" s="360"/>
      <c r="D33" s="361"/>
      <c r="E33" s="361"/>
      <c r="F33" s="361"/>
      <c r="G33" s="361"/>
      <c r="H33" s="361"/>
      <c r="I33" s="361"/>
      <c r="J33" s="361"/>
      <c r="K33" s="361"/>
      <c r="L33" s="361"/>
      <c r="M33" s="361"/>
      <c r="N33" s="362"/>
      <c r="O33" s="363"/>
    </row>
    <row r="34" spans="2:17" ht="20.25" x14ac:dyDescent="0.3">
      <c r="C34" s="364"/>
      <c r="D34" s="390" t="s">
        <v>86</v>
      </c>
      <c r="E34" s="390"/>
      <c r="F34" s="390"/>
      <c r="G34" s="390"/>
      <c r="H34" s="390"/>
      <c r="I34" s="390"/>
      <c r="J34" s="390"/>
      <c r="K34" s="390"/>
      <c r="L34" s="390"/>
      <c r="M34" s="390"/>
      <c r="N34" s="390"/>
      <c r="O34" s="391"/>
    </row>
    <row r="35" spans="2:17" ht="17.25" x14ac:dyDescent="0.3">
      <c r="C35" s="364"/>
      <c r="D35" s="357" t="s">
        <v>8</v>
      </c>
      <c r="E35" s="358"/>
      <c r="F35" s="358"/>
      <c r="G35" s="358"/>
      <c r="H35" s="358"/>
      <c r="I35" s="358"/>
      <c r="J35" s="358"/>
      <c r="K35" s="358"/>
      <c r="L35" s="358"/>
      <c r="M35" s="358"/>
      <c r="N35" s="358"/>
      <c r="O35" s="365"/>
    </row>
    <row r="36" spans="2:17" x14ac:dyDescent="0.25">
      <c r="C36" s="364"/>
      <c r="D36" s="359" t="s">
        <v>198</v>
      </c>
      <c r="E36" s="358"/>
      <c r="F36" s="358"/>
      <c r="G36" s="358"/>
      <c r="H36" s="358"/>
      <c r="I36" s="358"/>
      <c r="J36" s="358"/>
      <c r="K36" s="358"/>
      <c r="L36" s="358"/>
      <c r="M36" s="358"/>
      <c r="N36" s="358"/>
      <c r="O36" s="365"/>
    </row>
    <row r="37" spans="2:17" x14ac:dyDescent="0.25">
      <c r="C37" s="364"/>
      <c r="D37" s="359" t="s">
        <v>199</v>
      </c>
      <c r="E37" s="358"/>
      <c r="F37" s="358"/>
      <c r="G37" s="358"/>
      <c r="H37" s="358"/>
      <c r="I37" s="358"/>
      <c r="J37" s="358"/>
      <c r="K37" s="358"/>
      <c r="L37" s="358"/>
      <c r="M37" s="358"/>
      <c r="N37" s="358"/>
      <c r="O37" s="365"/>
      <c r="P37"/>
      <c r="Q37"/>
    </row>
    <row r="38" spans="2:17" x14ac:dyDescent="0.25">
      <c r="B38"/>
      <c r="C38" s="364"/>
      <c r="D38" s="359" t="s">
        <v>288</v>
      </c>
      <c r="E38" s="358"/>
      <c r="F38" s="358"/>
      <c r="G38" s="358"/>
      <c r="H38" s="358"/>
      <c r="I38" s="358"/>
      <c r="J38" s="358"/>
      <c r="K38" s="358"/>
      <c r="L38" s="358"/>
      <c r="M38" s="358"/>
      <c r="N38" s="358"/>
      <c r="O38" s="365"/>
      <c r="P38"/>
      <c r="Q38"/>
    </row>
    <row r="39" spans="2:17" x14ac:dyDescent="0.25">
      <c r="B39"/>
      <c r="C39" s="364"/>
      <c r="D39" s="359" t="s">
        <v>289</v>
      </c>
      <c r="E39" s="358"/>
      <c r="F39" s="358"/>
      <c r="G39" s="358"/>
      <c r="H39" s="358"/>
      <c r="I39" s="358"/>
      <c r="J39" s="358"/>
      <c r="K39" s="358"/>
      <c r="L39" s="358"/>
      <c r="M39" s="358"/>
      <c r="N39" s="358"/>
      <c r="O39" s="365"/>
      <c r="P39"/>
      <c r="Q39"/>
    </row>
    <row r="40" spans="2:17" x14ac:dyDescent="0.25">
      <c r="B40"/>
      <c r="C40" s="364"/>
      <c r="D40" s="359" t="s">
        <v>290</v>
      </c>
      <c r="E40" s="358"/>
      <c r="F40" s="358"/>
      <c r="G40" s="358"/>
      <c r="H40" s="358"/>
      <c r="I40" s="358"/>
      <c r="J40" s="358"/>
      <c r="K40" s="358"/>
      <c r="L40" s="358"/>
      <c r="M40" s="358"/>
      <c r="N40" s="358"/>
      <c r="O40" s="365"/>
      <c r="P40"/>
      <c r="Q40"/>
    </row>
    <row r="41" spans="2:17" x14ac:dyDescent="0.25">
      <c r="B41"/>
      <c r="C41" s="364"/>
      <c r="D41" s="359" t="s">
        <v>291</v>
      </c>
      <c r="E41" s="358"/>
      <c r="F41" s="358"/>
      <c r="G41" s="358"/>
      <c r="H41" s="358"/>
      <c r="I41" s="358"/>
      <c r="J41" s="358"/>
      <c r="K41" s="358"/>
      <c r="L41" s="358"/>
      <c r="M41" s="358"/>
      <c r="N41" s="358"/>
      <c r="O41" s="365"/>
      <c r="P41"/>
      <c r="Q41"/>
    </row>
    <row r="42" spans="2:17" x14ac:dyDescent="0.25">
      <c r="B42"/>
      <c r="C42" s="364"/>
      <c r="D42" s="359" t="s">
        <v>292</v>
      </c>
      <c r="E42" s="358"/>
      <c r="F42" s="358"/>
      <c r="G42" s="358"/>
      <c r="H42" s="358"/>
      <c r="I42" s="358"/>
      <c r="J42" s="358"/>
      <c r="K42" s="358"/>
      <c r="L42" s="358"/>
      <c r="M42" s="358"/>
      <c r="N42" s="358"/>
      <c r="O42" s="365"/>
      <c r="P42"/>
      <c r="Q42"/>
    </row>
    <row r="43" spans="2:17" ht="17.25" x14ac:dyDescent="0.3">
      <c r="B43"/>
      <c r="C43" s="364"/>
      <c r="D43" s="357" t="s">
        <v>16</v>
      </c>
      <c r="E43" s="358"/>
      <c r="F43" s="358"/>
      <c r="G43" s="358"/>
      <c r="H43" s="358"/>
      <c r="I43" s="358"/>
      <c r="J43" s="358"/>
      <c r="K43" s="358"/>
      <c r="L43" s="358"/>
      <c r="M43" s="358"/>
      <c r="N43" s="358"/>
      <c r="O43" s="365"/>
      <c r="P43"/>
      <c r="Q43"/>
    </row>
    <row r="44" spans="2:17" x14ac:dyDescent="0.25">
      <c r="B44"/>
      <c r="C44" s="364"/>
      <c r="D44" s="359" t="s">
        <v>200</v>
      </c>
      <c r="E44" s="358"/>
      <c r="F44" s="358"/>
      <c r="G44" s="358"/>
      <c r="H44" s="358"/>
      <c r="I44" s="358"/>
      <c r="J44" s="358"/>
      <c r="K44" s="358"/>
      <c r="L44" s="358"/>
      <c r="M44" s="358"/>
      <c r="N44" s="358"/>
      <c r="O44" s="365"/>
      <c r="P44"/>
      <c r="Q44"/>
    </row>
    <row r="45" spans="2:17" ht="17.25" x14ac:dyDescent="0.3">
      <c r="B45"/>
      <c r="C45" s="364"/>
      <c r="D45" s="357" t="s">
        <v>17</v>
      </c>
      <c r="E45" s="358"/>
      <c r="F45" s="358"/>
      <c r="G45" s="358"/>
      <c r="H45" s="358"/>
      <c r="I45" s="358"/>
      <c r="J45" s="358"/>
      <c r="K45" s="358"/>
      <c r="L45" s="358"/>
      <c r="M45" s="358"/>
      <c r="N45" s="358"/>
      <c r="O45" s="365"/>
      <c r="P45"/>
      <c r="Q45"/>
    </row>
    <row r="46" spans="2:17" x14ac:dyDescent="0.25">
      <c r="B46"/>
      <c r="C46" s="364"/>
      <c r="D46" s="359" t="s">
        <v>60</v>
      </c>
      <c r="E46" s="358"/>
      <c r="F46" s="358"/>
      <c r="G46" s="358"/>
      <c r="H46" s="358"/>
      <c r="I46" s="358"/>
      <c r="J46" s="358"/>
      <c r="K46" s="358"/>
      <c r="L46" s="358"/>
      <c r="M46" s="358"/>
      <c r="N46" s="358"/>
      <c r="O46" s="365"/>
      <c r="P46"/>
      <c r="Q46"/>
    </row>
    <row r="47" spans="2:17" ht="17.25" x14ac:dyDescent="0.3">
      <c r="B47"/>
      <c r="C47" s="364"/>
      <c r="D47" s="357" t="s">
        <v>85</v>
      </c>
      <c r="E47" s="358"/>
      <c r="F47" s="358"/>
      <c r="G47" s="358"/>
      <c r="H47" s="358"/>
      <c r="I47" s="358"/>
      <c r="J47" s="358"/>
      <c r="K47" s="358"/>
      <c r="L47" s="358"/>
      <c r="M47" s="358"/>
      <c r="N47" s="358"/>
      <c r="O47" s="365"/>
      <c r="P47"/>
      <c r="Q47"/>
    </row>
    <row r="48" spans="2:17" x14ac:dyDescent="0.25">
      <c r="B48"/>
      <c r="C48" s="364"/>
      <c r="D48" s="359" t="s">
        <v>192</v>
      </c>
      <c r="E48" s="358"/>
      <c r="F48" s="358"/>
      <c r="G48" s="358"/>
      <c r="H48" s="358"/>
      <c r="I48" s="358"/>
      <c r="J48" s="358"/>
      <c r="K48" s="358"/>
      <c r="L48" s="358"/>
      <c r="M48" s="358"/>
      <c r="N48" s="358"/>
      <c r="O48" s="365"/>
      <c r="P48"/>
      <c r="Q48"/>
    </row>
    <row r="49" spans="2:17" ht="17.25" x14ac:dyDescent="0.3">
      <c r="B49"/>
      <c r="C49" s="364"/>
      <c r="D49" s="357" t="s">
        <v>21</v>
      </c>
      <c r="E49" s="358"/>
      <c r="F49" s="358"/>
      <c r="G49" s="358"/>
      <c r="H49" s="358"/>
      <c r="I49" s="358"/>
      <c r="J49" s="358"/>
      <c r="K49" s="358"/>
      <c r="L49" s="358"/>
      <c r="M49" s="358"/>
      <c r="N49" s="358"/>
      <c r="O49" s="365"/>
      <c r="P49"/>
      <c r="Q49"/>
    </row>
    <row r="50" spans="2:17" x14ac:dyDescent="0.25">
      <c r="B50"/>
      <c r="C50" s="364"/>
      <c r="D50" s="359" t="s">
        <v>201</v>
      </c>
      <c r="E50" s="358"/>
      <c r="F50" s="358"/>
      <c r="G50" s="358"/>
      <c r="H50" s="358"/>
      <c r="I50" s="358"/>
      <c r="J50" s="358"/>
      <c r="K50" s="358"/>
      <c r="L50" s="358"/>
      <c r="M50" s="358"/>
      <c r="N50" s="358"/>
      <c r="O50" s="365"/>
      <c r="P50"/>
      <c r="Q50"/>
    </row>
    <row r="51" spans="2:17" ht="17.25" x14ac:dyDescent="0.3">
      <c r="B51"/>
      <c r="C51" s="364"/>
      <c r="D51" s="357" t="s">
        <v>23</v>
      </c>
      <c r="E51" s="358"/>
      <c r="F51" s="358"/>
      <c r="G51" s="358"/>
      <c r="H51" s="358"/>
      <c r="I51" s="358"/>
      <c r="J51" s="358"/>
      <c r="K51" s="358"/>
      <c r="L51" s="358"/>
      <c r="M51" s="358"/>
      <c r="N51" s="358"/>
      <c r="O51" s="365"/>
      <c r="P51"/>
      <c r="Q51"/>
    </row>
    <row r="52" spans="2:17" x14ac:dyDescent="0.25">
      <c r="B52"/>
      <c r="C52" s="364"/>
      <c r="D52" s="359" t="s">
        <v>202</v>
      </c>
      <c r="E52" s="358"/>
      <c r="F52" s="358"/>
      <c r="G52" s="358"/>
      <c r="H52" s="358"/>
      <c r="I52" s="358"/>
      <c r="J52" s="358"/>
      <c r="K52" s="358"/>
      <c r="L52" s="358"/>
      <c r="M52" s="358"/>
      <c r="N52" s="358"/>
      <c r="O52" s="365"/>
      <c r="P52"/>
      <c r="Q52"/>
    </row>
    <row r="53" spans="2:17" x14ac:dyDescent="0.25">
      <c r="B53"/>
      <c r="C53" s="364"/>
      <c r="D53" s="359" t="s">
        <v>203</v>
      </c>
      <c r="E53" s="358"/>
      <c r="F53" s="358"/>
      <c r="G53" s="358"/>
      <c r="H53" s="358"/>
      <c r="I53" s="358"/>
      <c r="J53" s="358"/>
      <c r="K53" s="358"/>
      <c r="L53" s="358"/>
      <c r="M53" s="358"/>
      <c r="N53" s="358"/>
      <c r="O53" s="365"/>
      <c r="P53"/>
      <c r="Q53"/>
    </row>
    <row r="54" spans="2:17" x14ac:dyDescent="0.25">
      <c r="C54" s="364"/>
      <c r="D54" s="359" t="s">
        <v>204</v>
      </c>
      <c r="E54" s="358"/>
      <c r="F54" s="358"/>
      <c r="G54" s="358"/>
      <c r="H54" s="358"/>
      <c r="I54" s="358"/>
      <c r="J54" s="358"/>
      <c r="K54" s="358"/>
      <c r="L54" s="358"/>
      <c r="M54" s="358"/>
      <c r="N54" s="358"/>
      <c r="O54" s="365"/>
      <c r="P54"/>
      <c r="Q54"/>
    </row>
    <row r="55" spans="2:17" ht="6.75" customHeight="1" thickBot="1" x14ac:dyDescent="0.3">
      <c r="C55" s="366"/>
      <c r="D55" s="367"/>
      <c r="E55" s="367"/>
      <c r="F55" s="367"/>
      <c r="G55" s="367"/>
      <c r="H55" s="367"/>
      <c r="I55" s="367"/>
      <c r="J55" s="367"/>
      <c r="K55" s="367"/>
      <c r="L55" s="367"/>
      <c r="M55" s="367"/>
      <c r="N55" s="367"/>
      <c r="O55" s="368"/>
      <c r="P55"/>
      <c r="Q55"/>
    </row>
    <row r="56" spans="2:17" ht="15.75" thickTop="1" x14ac:dyDescent="0.25"/>
    <row r="57" spans="2:17" ht="18" customHeight="1" x14ac:dyDescent="0.35">
      <c r="C57" s="196" t="s">
        <v>226</v>
      </c>
      <c r="D57" s="195"/>
      <c r="P57"/>
      <c r="Q57"/>
    </row>
    <row r="58" spans="2:17" ht="9.75" customHeight="1" x14ac:dyDescent="0.25"/>
    <row r="59" spans="2:17" ht="18.75" customHeight="1" x14ac:dyDescent="0.25">
      <c r="B59" s="119" t="s">
        <v>82</v>
      </c>
      <c r="C59" s="388" t="s">
        <v>323</v>
      </c>
      <c r="D59" s="388"/>
      <c r="E59" s="388"/>
      <c r="F59" s="388"/>
      <c r="G59" s="388"/>
      <c r="H59" s="388"/>
      <c r="I59" s="388"/>
      <c r="J59" s="388"/>
      <c r="K59" s="388"/>
      <c r="L59" s="388"/>
      <c r="M59" s="388"/>
      <c r="N59" s="388"/>
      <c r="O59" s="388"/>
      <c r="P59"/>
      <c r="Q59"/>
    </row>
    <row r="60" spans="2:17" ht="10.5" customHeight="1" x14ac:dyDescent="0.25">
      <c r="C60" s="388"/>
      <c r="D60" s="388"/>
      <c r="E60" s="388"/>
      <c r="F60" s="388"/>
      <c r="G60" s="388"/>
      <c r="H60" s="388"/>
      <c r="I60" s="388"/>
      <c r="J60" s="388"/>
      <c r="K60" s="388"/>
      <c r="L60" s="388"/>
      <c r="M60" s="388"/>
      <c r="N60" s="388"/>
      <c r="O60" s="388"/>
      <c r="P60"/>
      <c r="Q60"/>
    </row>
    <row r="61" spans="2:17" ht="1.5" customHeight="1" x14ac:dyDescent="0.25">
      <c r="C61" s="194"/>
      <c r="D61" s="194"/>
      <c r="E61" s="194"/>
      <c r="F61" s="194"/>
      <c r="G61" s="194"/>
      <c r="H61" s="194"/>
      <c r="I61" s="194"/>
      <c r="J61" s="194"/>
      <c r="K61" s="194"/>
      <c r="L61" s="194"/>
      <c r="M61" s="194"/>
      <c r="N61" s="194"/>
      <c r="O61" s="194"/>
      <c r="P61"/>
      <c r="Q61"/>
    </row>
    <row r="62" spans="2:17" ht="17.25" customHeight="1" x14ac:dyDescent="0.25">
      <c r="B62" s="119" t="s">
        <v>82</v>
      </c>
      <c r="C62" s="389" t="s">
        <v>324</v>
      </c>
      <c r="D62" s="389"/>
      <c r="E62" s="389"/>
      <c r="F62" s="389"/>
      <c r="G62" s="389"/>
      <c r="H62" s="389"/>
      <c r="I62" s="389"/>
      <c r="J62" s="389"/>
      <c r="K62" s="389"/>
      <c r="L62" s="389"/>
      <c r="M62" s="389"/>
      <c r="N62" s="389"/>
      <c r="O62" s="389"/>
      <c r="P62"/>
      <c r="Q62"/>
    </row>
    <row r="63" spans="2:17" x14ac:dyDescent="0.25">
      <c r="C63" s="389"/>
      <c r="D63" s="389"/>
      <c r="E63" s="389"/>
      <c r="F63" s="389"/>
      <c r="G63" s="389"/>
      <c r="H63" s="389"/>
      <c r="I63" s="389"/>
      <c r="J63" s="389"/>
      <c r="K63" s="389"/>
      <c r="L63" s="389"/>
      <c r="M63" s="389"/>
      <c r="N63" s="389"/>
      <c r="O63" s="389"/>
      <c r="P63"/>
      <c r="Q63"/>
    </row>
    <row r="64" spans="2:17" ht="12.75" customHeight="1" x14ac:dyDescent="0.25">
      <c r="C64" s="389"/>
      <c r="D64" s="389"/>
      <c r="E64" s="389"/>
      <c r="F64" s="389"/>
      <c r="G64" s="389"/>
      <c r="H64" s="389"/>
      <c r="I64" s="389"/>
      <c r="J64" s="389"/>
      <c r="K64" s="389"/>
      <c r="L64" s="389"/>
      <c r="M64" s="389"/>
      <c r="N64" s="389"/>
      <c r="O64" s="389"/>
      <c r="P64"/>
      <c r="Q64"/>
    </row>
    <row r="65" spans="2:17" ht="3.75" customHeight="1" x14ac:dyDescent="0.25">
      <c r="C65" s="389"/>
      <c r="D65" s="389"/>
      <c r="E65" s="389"/>
      <c r="F65" s="389"/>
      <c r="G65" s="389"/>
      <c r="H65" s="389"/>
      <c r="I65" s="389"/>
      <c r="J65" s="389"/>
      <c r="K65" s="389"/>
      <c r="L65" s="389"/>
      <c r="M65" s="389"/>
      <c r="N65" s="389"/>
      <c r="O65" s="389"/>
      <c r="P65"/>
      <c r="Q65"/>
    </row>
    <row r="66" spans="2:17" ht="22.5" x14ac:dyDescent="0.25">
      <c r="B66" s="119" t="s">
        <v>82</v>
      </c>
      <c r="C66" s="394" t="s">
        <v>339</v>
      </c>
      <c r="D66" s="394"/>
      <c r="E66" s="394"/>
      <c r="F66" s="394"/>
      <c r="G66" s="394"/>
      <c r="H66" s="394"/>
      <c r="I66" s="394"/>
      <c r="J66" s="394"/>
      <c r="K66" s="394"/>
      <c r="L66" s="394"/>
      <c r="M66" s="394"/>
      <c r="N66" s="394"/>
      <c r="O66" s="394"/>
      <c r="P66"/>
      <c r="Q66"/>
    </row>
    <row r="67" spans="2:17" x14ac:dyDescent="0.25">
      <c r="C67" s="394"/>
      <c r="D67" s="394"/>
      <c r="E67" s="394"/>
      <c r="F67" s="394"/>
      <c r="G67" s="394"/>
      <c r="H67" s="394"/>
      <c r="I67" s="394"/>
      <c r="J67" s="394"/>
      <c r="K67" s="394"/>
      <c r="L67" s="394"/>
      <c r="M67" s="394"/>
      <c r="N67" s="394"/>
      <c r="O67" s="394"/>
    </row>
    <row r="68" spans="2:17" ht="22.5" customHeight="1" x14ac:dyDescent="0.25">
      <c r="B68" s="119" t="s">
        <v>82</v>
      </c>
      <c r="C68" s="388" t="s">
        <v>230</v>
      </c>
      <c r="D68" s="388"/>
      <c r="E68" s="388"/>
      <c r="F68" s="388"/>
      <c r="G68" s="388"/>
      <c r="H68" s="388"/>
      <c r="I68" s="388"/>
      <c r="J68" s="388"/>
      <c r="K68" s="388"/>
      <c r="L68" s="388"/>
      <c r="M68" s="388"/>
      <c r="N68" s="388"/>
      <c r="O68" s="388"/>
      <c r="P68"/>
      <c r="Q68"/>
    </row>
    <row r="69" spans="2:17" ht="21" customHeight="1" x14ac:dyDescent="0.25">
      <c r="C69" s="388"/>
      <c r="D69" s="388"/>
      <c r="E69" s="388"/>
      <c r="F69" s="388"/>
      <c r="G69" s="388"/>
      <c r="H69" s="388"/>
      <c r="I69" s="388"/>
      <c r="J69" s="388"/>
      <c r="K69" s="388"/>
      <c r="L69" s="388"/>
      <c r="M69" s="388"/>
      <c r="N69" s="388"/>
      <c r="O69" s="388"/>
      <c r="P69"/>
      <c r="Q69"/>
    </row>
    <row r="70" spans="2:17" x14ac:dyDescent="0.25">
      <c r="B70"/>
      <c r="D70" s="6" t="s">
        <v>83</v>
      </c>
      <c r="O70"/>
      <c r="P70"/>
      <c r="Q70"/>
    </row>
    <row r="72" spans="2:17" x14ac:dyDescent="0.25">
      <c r="B72"/>
      <c r="C72" s="384"/>
      <c r="D72" s="384"/>
      <c r="E72" s="384"/>
      <c r="F72" s="384"/>
      <c r="G72" s="384"/>
      <c r="H72" s="384"/>
      <c r="I72" s="384"/>
      <c r="J72" s="384"/>
      <c r="K72" s="384"/>
      <c r="L72" s="384"/>
      <c r="M72" s="384"/>
      <c r="N72" s="384"/>
      <c r="O72"/>
      <c r="P72"/>
      <c r="Q72"/>
    </row>
    <row r="73" spans="2:17" x14ac:dyDescent="0.25">
      <c r="B73"/>
      <c r="C73" s="384"/>
      <c r="D73" s="384"/>
      <c r="E73" s="384"/>
      <c r="F73" s="384"/>
      <c r="G73" s="384"/>
      <c r="H73" s="384"/>
      <c r="I73" s="384"/>
      <c r="J73" s="384"/>
      <c r="K73" s="384"/>
      <c r="L73" s="384"/>
      <c r="M73" s="384"/>
      <c r="N73" s="384"/>
      <c r="O73"/>
      <c r="P73"/>
      <c r="Q73"/>
    </row>
    <row r="75" spans="2:17" ht="15" customHeight="1" x14ac:dyDescent="0.25">
      <c r="B75"/>
      <c r="C75" s="382"/>
      <c r="D75" s="382"/>
      <c r="E75" s="382"/>
      <c r="F75" s="383"/>
      <c r="G75" s="383"/>
      <c r="H75" s="383"/>
      <c r="I75" s="383"/>
      <c r="J75" s="369"/>
      <c r="K75" s="369"/>
      <c r="L75" s="369"/>
      <c r="M75" s="369"/>
      <c r="N75" s="369"/>
      <c r="O75"/>
      <c r="P75"/>
      <c r="Q75"/>
    </row>
    <row r="76" spans="2:17" ht="15" customHeight="1" x14ac:dyDescent="0.25">
      <c r="B76"/>
      <c r="C76" s="382"/>
      <c r="D76" s="382"/>
      <c r="E76" s="382"/>
      <c r="F76" s="383"/>
      <c r="G76" s="383"/>
      <c r="H76" s="383"/>
      <c r="I76" s="383"/>
      <c r="J76" s="369"/>
      <c r="K76" s="369"/>
      <c r="L76" s="369"/>
      <c r="M76" s="369"/>
      <c r="N76" s="369"/>
      <c r="O76"/>
      <c r="P76"/>
      <c r="Q76"/>
    </row>
    <row r="78" spans="2:17" x14ac:dyDescent="0.25">
      <c r="B78"/>
      <c r="H78" s="31"/>
      <c r="O78"/>
      <c r="P78"/>
      <c r="Q78"/>
    </row>
  </sheetData>
  <sheetProtection algorithmName="SHA-512" hashValue="LdlNEEoyy7jpV9Wh1XW2lOIOMpGzv+NUWdQ/mmQ+IW5T6R2i28BdtGh6SoFVNXHANZTloP8v/4Nz/sc/tdzt1A==" saltValue="CGaqnafUhofFdAVT/1/6TQ==" spinCount="100000" sheet="1" objects="1" scenarios="1"/>
  <mergeCells count="13">
    <mergeCell ref="C75:E76"/>
    <mergeCell ref="F75:I76"/>
    <mergeCell ref="C72:N73"/>
    <mergeCell ref="C7:O7"/>
    <mergeCell ref="C59:O60"/>
    <mergeCell ref="C62:O65"/>
    <mergeCell ref="D34:O34"/>
    <mergeCell ref="D16:O17"/>
    <mergeCell ref="D20:O21"/>
    <mergeCell ref="D11:O14"/>
    <mergeCell ref="D23:O24"/>
    <mergeCell ref="C66:O67"/>
    <mergeCell ref="C68:O69"/>
  </mergeCells>
  <hyperlinks>
    <hyperlink ref="D36" location="'C1_ECE'!A1" display="Meta de rendimiento en ECE o ECELO"/>
    <hyperlink ref="D37" location="'C1_Notas Inicial'!A1" display="Meta de rendimiento en el nivel Inicial"/>
    <hyperlink ref="D39" location="'C1_Notas Primaria'!A1" display="Meta de rendimiento en el nivel Primario"/>
    <hyperlink ref="D44" location="'C2_Permanencia y conclusión'!A1" display="Meta de permanencia y conclusión"/>
    <hyperlink ref="D46" location="'C3_Calendarización'!A1" display="Calendarización del año escolar"/>
    <hyperlink ref="D48" location="'C4,5,6_Práctica pedagógica'!A1" display="Metas asociadas a la práctica pedagógica"/>
    <hyperlink ref="D50" location="'C7_Gestión de conflictos'!A1" display="Meta asociada a la gestión de conflictos"/>
    <hyperlink ref="D52" location="'Matriz de diagnóstico'!A1" display="Matriz de diagnóstico de la IE"/>
    <hyperlink ref="D53" location="'Matriz de objetivos y metas'!A1" display="Matriz de objetivos y metas de la IE"/>
    <hyperlink ref="D41" location="'C1_Notas Secundaria'!A1" display="Meta de rendimiento en el nivel Secundario"/>
    <hyperlink ref="D54" location="'Matriz de actividades'!A1" display="Matriz de actividades del PAT"/>
    <hyperlink ref="D70" r:id="rId1"/>
    <hyperlink ref="D38" location="'C1_Notas Inicial (2)'!A1" display="Meta de rendimiento en el nivel Inicial (2)"/>
    <hyperlink ref="D40" location="'C1_Notas Primaria (2)'!A1" display="Meta de rendimiento en el nivel Primaria (2)"/>
    <hyperlink ref="D42" location="'C1_Notas Secundaria (2)'!A1" display="Meta de rendimiento en el nivel Secundaria (2)"/>
  </hyperlinks>
  <pageMargins left="0.7" right="0.7" top="0.75" bottom="0.75" header="0.3" footer="0.3"/>
  <pageSetup paperSize="9" scale="92" fitToHeight="0" orientation="landscape"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pageSetUpPr fitToPage="1"/>
  </sheetPr>
  <dimension ref="A1:AZ56"/>
  <sheetViews>
    <sheetView showGridLines="0" zoomScaleNormal="100" workbookViewId="0">
      <pane ySplit="5" topLeftCell="A6" activePane="bottomLeft" state="frozen"/>
      <selection pane="bottomLeft" activeCell="A6" sqref="A6"/>
    </sheetView>
  </sheetViews>
  <sheetFormatPr baseColWidth="10" defaultRowHeight="15" x14ac:dyDescent="0.25"/>
  <cols>
    <col min="1" max="1" width="4" style="26" customWidth="1"/>
    <col min="2" max="2" width="7.140625" style="26" customWidth="1"/>
    <col min="3" max="3" width="7.28515625" style="26" customWidth="1"/>
    <col min="4" max="40" width="4.28515625" style="26" customWidth="1"/>
    <col min="41" max="41" width="4.5703125" style="26" customWidth="1"/>
    <col min="42" max="42" width="5.28515625" style="26" customWidth="1"/>
    <col min="43" max="43" width="6.28515625" style="26" customWidth="1"/>
    <col min="44" max="44" width="6.85546875" style="26" customWidth="1"/>
    <col min="45" max="47" width="4.5703125" style="26" customWidth="1"/>
    <col min="48" max="48" width="11.42578125" style="97"/>
    <col min="49" max="49" width="11.42578125" style="97" customWidth="1"/>
    <col min="50" max="50" width="11.42578125" style="97"/>
    <col min="51" max="52" width="11.42578125" style="5"/>
  </cols>
  <sheetData>
    <row r="1" spans="1:52" ht="18.75" customHeight="1" x14ac:dyDescent="0.3">
      <c r="A1" s="502" t="s">
        <v>231</v>
      </c>
      <c r="B1" s="503"/>
      <c r="C1" s="503"/>
      <c r="D1" s="503"/>
      <c r="E1" s="503"/>
      <c r="F1" s="503"/>
      <c r="G1" s="503"/>
      <c r="H1" s="503"/>
      <c r="I1" s="503"/>
      <c r="J1" s="503"/>
      <c r="K1" s="503"/>
      <c r="L1" s="503"/>
      <c r="M1" s="503"/>
      <c r="N1" s="503"/>
      <c r="O1" s="503"/>
      <c r="P1" s="503"/>
      <c r="Q1" s="503"/>
      <c r="R1" s="503"/>
      <c r="S1" s="503"/>
      <c r="T1" s="503"/>
      <c r="U1" s="503"/>
      <c r="V1" s="503"/>
      <c r="W1" s="503"/>
      <c r="X1" s="503"/>
      <c r="Y1" s="503"/>
      <c r="Z1" s="503"/>
      <c r="AA1" s="503"/>
      <c r="AB1" s="503"/>
      <c r="AC1" s="503"/>
      <c r="AD1" s="503"/>
      <c r="AE1" s="503"/>
      <c r="AF1" s="503"/>
      <c r="AG1" s="503"/>
      <c r="AH1" s="503"/>
      <c r="AI1" s="503"/>
      <c r="AJ1" s="503"/>
      <c r="AK1" s="503"/>
      <c r="AL1" s="503"/>
      <c r="AM1" s="503"/>
      <c r="AN1" s="503"/>
      <c r="AO1" s="503"/>
      <c r="AP1" s="503"/>
      <c r="AQ1" s="66" t="s">
        <v>87</v>
      </c>
    </row>
    <row r="2" spans="1:52" ht="4.5" customHeight="1" x14ac:dyDescent="0.3">
      <c r="A2" s="45"/>
      <c r="C2" s="32"/>
      <c r="D2" s="32"/>
      <c r="E2" s="67"/>
      <c r="F2" s="67"/>
      <c r="G2" s="32"/>
      <c r="H2" s="32"/>
      <c r="I2" s="32"/>
      <c r="J2" s="32"/>
      <c r="K2" s="32"/>
      <c r="P2" s="89"/>
      <c r="X2" s="90"/>
      <c r="Y2" s="90"/>
      <c r="Z2" s="91"/>
      <c r="AA2" s="32"/>
      <c r="AB2" s="32"/>
      <c r="AC2" s="32"/>
      <c r="AD2" s="32"/>
      <c r="AE2" s="32"/>
    </row>
    <row r="3" spans="1:52" ht="24.75" customHeight="1" x14ac:dyDescent="0.35">
      <c r="A3" s="504" t="s">
        <v>17</v>
      </c>
      <c r="B3" s="504"/>
      <c r="C3" s="504"/>
      <c r="D3" s="504"/>
      <c r="E3" s="504"/>
      <c r="F3" s="504"/>
      <c r="G3" s="504"/>
      <c r="H3" s="504"/>
      <c r="I3" s="504"/>
      <c r="J3" s="504"/>
      <c r="K3" s="504"/>
      <c r="L3" s="504"/>
      <c r="M3" s="504"/>
      <c r="N3" s="504"/>
      <c r="O3" s="504"/>
      <c r="P3" s="504"/>
      <c r="Q3" s="504"/>
      <c r="R3" s="504"/>
      <c r="S3" s="504"/>
      <c r="T3" s="504"/>
      <c r="U3" s="504"/>
      <c r="V3" s="504"/>
      <c r="W3" s="504"/>
      <c r="X3" s="504"/>
      <c r="Y3" s="504"/>
      <c r="Z3" s="504"/>
      <c r="AA3" s="504"/>
      <c r="AB3" s="504"/>
      <c r="AC3" s="504"/>
      <c r="AD3" s="504"/>
      <c r="AE3" s="504"/>
      <c r="AF3" s="504"/>
      <c r="AG3" s="504"/>
      <c r="AH3" s="504"/>
      <c r="AI3" s="504"/>
      <c r="AJ3" s="504"/>
      <c r="AK3" s="504"/>
      <c r="AL3" s="504"/>
      <c r="AM3" s="504"/>
      <c r="AN3" s="504"/>
      <c r="AO3" s="504"/>
      <c r="AP3" s="504"/>
      <c r="AQ3" s="504"/>
      <c r="AR3" s="504"/>
      <c r="AS3" s="504"/>
      <c r="AT3" s="504"/>
      <c r="AU3" s="504"/>
    </row>
    <row r="4" spans="1:52" ht="22.5" customHeight="1" thickBot="1" x14ac:dyDescent="0.35">
      <c r="A4" s="514" t="s">
        <v>266</v>
      </c>
      <c r="B4" s="514"/>
      <c r="C4" s="514"/>
      <c r="D4" s="514"/>
      <c r="E4" s="514"/>
      <c r="F4" s="514"/>
      <c r="G4" s="514"/>
      <c r="H4" s="514"/>
      <c r="I4" s="514"/>
      <c r="J4" s="514"/>
      <c r="K4" s="514"/>
      <c r="L4" s="514"/>
      <c r="M4" s="514"/>
      <c r="N4" s="514"/>
      <c r="O4" s="514"/>
      <c r="P4" s="514"/>
      <c r="Q4" s="514"/>
      <c r="R4" s="514"/>
      <c r="S4" s="514"/>
      <c r="T4" s="514"/>
      <c r="U4" s="514"/>
      <c r="V4" s="514"/>
      <c r="W4" s="514"/>
      <c r="X4" s="514"/>
      <c r="Y4" s="514"/>
      <c r="Z4" s="514"/>
      <c r="AA4" s="514"/>
      <c r="AB4" s="514"/>
      <c r="AC4" s="514"/>
      <c r="AD4" s="514"/>
      <c r="AE4" s="514"/>
      <c r="AF4" s="514"/>
      <c r="AG4" s="514"/>
      <c r="AH4" s="514"/>
      <c r="AI4" s="514"/>
      <c r="AJ4" s="514"/>
      <c r="AK4" s="514"/>
      <c r="AL4" s="514"/>
      <c r="AM4" s="514"/>
      <c r="AN4" s="514"/>
      <c r="AO4" s="514"/>
      <c r="AP4" s="514"/>
      <c r="AQ4" s="514"/>
      <c r="AR4" s="514"/>
      <c r="AS4" s="514"/>
      <c r="AT4" s="514"/>
      <c r="AU4" s="514"/>
    </row>
    <row r="5" spans="1:52" ht="29.25" customHeight="1" x14ac:dyDescent="0.4">
      <c r="A5" s="307" t="s">
        <v>342</v>
      </c>
      <c r="B5" s="307"/>
      <c r="C5" s="307"/>
      <c r="D5" s="307"/>
      <c r="E5" s="307"/>
      <c r="F5" s="307"/>
      <c r="G5" s="307"/>
      <c r="H5" s="307"/>
      <c r="I5" s="307"/>
      <c r="J5" s="307"/>
      <c r="K5" s="307"/>
      <c r="L5" s="307"/>
      <c r="M5" s="307"/>
      <c r="N5" s="307"/>
      <c r="O5" s="308"/>
      <c r="P5" s="309"/>
      <c r="Q5" s="310"/>
      <c r="R5" s="310"/>
      <c r="S5" s="310"/>
      <c r="T5" s="310"/>
      <c r="U5" s="310"/>
      <c r="V5" s="310"/>
      <c r="W5" s="310"/>
      <c r="X5" s="311"/>
      <c r="Y5" s="311"/>
      <c r="Z5" s="312"/>
      <c r="AA5" s="313"/>
      <c r="AB5" s="313"/>
      <c r="AC5" s="313"/>
      <c r="AD5" s="313"/>
      <c r="AE5" s="313"/>
      <c r="AF5" s="310"/>
      <c r="AG5" s="310"/>
      <c r="AH5" s="310"/>
      <c r="AI5" s="310"/>
      <c r="AJ5" s="310"/>
      <c r="AK5" s="310"/>
      <c r="AL5" s="310"/>
      <c r="AM5" s="310"/>
      <c r="AN5" s="310"/>
    </row>
    <row r="6" spans="1:52" ht="4.5" customHeight="1" x14ac:dyDescent="0.25">
      <c r="A6" s="222"/>
      <c r="B6" s="65"/>
      <c r="C6" s="65"/>
      <c r="D6" s="65"/>
      <c r="E6" s="220"/>
      <c r="F6" s="220"/>
      <c r="G6" s="65"/>
      <c r="H6" s="65"/>
      <c r="I6" s="65"/>
      <c r="J6" s="65"/>
      <c r="K6" s="65"/>
      <c r="L6" s="95"/>
      <c r="M6" s="95"/>
      <c r="N6" s="95"/>
      <c r="O6" s="95"/>
      <c r="P6" s="89"/>
      <c r="Q6" s="95"/>
      <c r="R6" s="95"/>
      <c r="S6" s="95"/>
      <c r="T6" s="95"/>
      <c r="U6" s="95"/>
      <c r="V6" s="95"/>
      <c r="W6" s="95"/>
      <c r="X6" s="223"/>
      <c r="Y6" s="224"/>
      <c r="Z6" s="225"/>
      <c r="AA6" s="65"/>
      <c r="AB6" s="65"/>
      <c r="AC6" s="65"/>
      <c r="AD6" s="65"/>
      <c r="AE6" s="65"/>
      <c r="AF6" s="95"/>
      <c r="AG6" s="95"/>
      <c r="AH6" s="95"/>
      <c r="AI6" s="95"/>
      <c r="AJ6" s="95"/>
      <c r="AK6" s="95"/>
      <c r="AL6" s="95"/>
      <c r="AM6" s="95"/>
      <c r="AN6" s="95"/>
    </row>
    <row r="7" spans="1:52" ht="15" customHeight="1" x14ac:dyDescent="0.3">
      <c r="A7" s="214" t="s">
        <v>330</v>
      </c>
      <c r="B7" s="214"/>
      <c r="C7" s="214"/>
      <c r="D7" s="214"/>
      <c r="E7" s="214"/>
      <c r="F7" s="214"/>
      <c r="G7" s="214"/>
      <c r="H7" s="214"/>
      <c r="I7" s="214"/>
      <c r="J7" s="214"/>
      <c r="K7" s="214"/>
      <c r="L7" s="214"/>
      <c r="M7" s="214"/>
      <c r="N7" s="214"/>
      <c r="O7" s="214"/>
      <c r="P7" s="214"/>
      <c r="Q7" s="214"/>
      <c r="R7" s="214"/>
      <c r="S7" s="214"/>
      <c r="T7" s="214"/>
      <c r="U7" s="214"/>
      <c r="V7" s="214"/>
      <c r="W7" s="214"/>
      <c r="X7" s="214"/>
      <c r="Y7" s="214"/>
      <c r="Z7" s="214"/>
      <c r="AA7" s="214"/>
      <c r="AB7" s="214"/>
      <c r="AC7" s="214"/>
      <c r="AD7" s="214"/>
      <c r="AE7" s="214"/>
      <c r="AF7" s="214"/>
      <c r="AG7" s="214"/>
      <c r="AH7" s="214"/>
      <c r="AI7" s="214"/>
      <c r="AJ7" s="214"/>
      <c r="AK7" s="214"/>
      <c r="AL7" s="214"/>
      <c r="AM7" s="214"/>
      <c r="AN7" s="214"/>
      <c r="AO7" s="213"/>
      <c r="AP7" s="213"/>
      <c r="AQ7" s="213"/>
      <c r="AR7" s="213"/>
      <c r="AS7" s="213"/>
      <c r="AT7" s="213"/>
      <c r="AU7" s="213"/>
    </row>
    <row r="8" spans="1:52" ht="14.25" customHeight="1" x14ac:dyDescent="0.25">
      <c r="A8" s="524" t="s">
        <v>344</v>
      </c>
      <c r="B8" s="524"/>
      <c r="C8" s="524"/>
      <c r="D8" s="524"/>
      <c r="E8" s="524"/>
      <c r="F8" s="524"/>
      <c r="G8" s="524"/>
      <c r="H8" s="524"/>
      <c r="I8" s="524"/>
      <c r="J8" s="524"/>
      <c r="K8" s="524"/>
      <c r="L8" s="524"/>
      <c r="M8" s="524"/>
      <c r="N8" s="524"/>
      <c r="O8" s="524"/>
      <c r="P8" s="524"/>
      <c r="Q8" s="524"/>
      <c r="R8" s="524"/>
      <c r="S8" s="524"/>
      <c r="T8" s="524"/>
      <c r="U8" s="524"/>
      <c r="V8" s="524"/>
      <c r="W8" s="524"/>
      <c r="X8" s="524"/>
      <c r="Y8" s="524"/>
      <c r="Z8" s="524"/>
      <c r="AA8" s="524"/>
      <c r="AB8" s="524"/>
      <c r="AC8" s="524"/>
      <c r="AD8" s="524"/>
      <c r="AE8" s="524"/>
      <c r="AF8" s="524"/>
      <c r="AG8" s="524"/>
      <c r="AH8" s="524"/>
      <c r="AI8" s="524"/>
      <c r="AJ8" s="524"/>
      <c r="AK8" s="524"/>
      <c r="AL8" s="524"/>
      <c r="AM8" s="524"/>
      <c r="AN8" s="524"/>
      <c r="AO8" s="249"/>
      <c r="AP8" s="249"/>
      <c r="AQ8" s="249"/>
      <c r="AR8" s="249"/>
      <c r="AS8" s="249"/>
      <c r="AT8" s="249"/>
      <c r="AU8" s="249"/>
    </row>
    <row r="9" spans="1:52" ht="27" customHeight="1" x14ac:dyDescent="0.25">
      <c r="A9" s="525"/>
      <c r="B9" s="525"/>
      <c r="C9" s="525"/>
      <c r="D9" s="525"/>
      <c r="E9" s="525"/>
      <c r="F9" s="525"/>
      <c r="G9" s="525"/>
      <c r="H9" s="525"/>
      <c r="I9" s="525"/>
      <c r="J9" s="525"/>
      <c r="K9" s="525"/>
      <c r="L9" s="525"/>
      <c r="M9" s="525"/>
      <c r="N9" s="525"/>
      <c r="O9" s="525"/>
      <c r="P9" s="525"/>
      <c r="Q9" s="525"/>
      <c r="R9" s="525"/>
      <c r="S9" s="525"/>
      <c r="T9" s="525"/>
      <c r="U9" s="525"/>
      <c r="V9" s="525"/>
      <c r="W9" s="525"/>
      <c r="X9" s="525"/>
      <c r="Y9" s="525"/>
      <c r="Z9" s="525"/>
      <c r="AA9" s="525"/>
      <c r="AB9" s="525"/>
      <c r="AC9" s="525"/>
      <c r="AD9" s="525"/>
      <c r="AE9" s="525"/>
      <c r="AF9" s="525"/>
      <c r="AG9" s="525"/>
      <c r="AH9" s="525"/>
      <c r="AI9" s="525"/>
      <c r="AJ9" s="525"/>
      <c r="AK9" s="525"/>
      <c r="AL9" s="525"/>
      <c r="AM9" s="525"/>
      <c r="AN9" s="525"/>
      <c r="AO9" s="250"/>
      <c r="AP9" s="250"/>
      <c r="AQ9" s="250"/>
      <c r="AR9" s="250"/>
      <c r="AS9" s="250"/>
      <c r="AT9" s="250"/>
      <c r="AU9" s="250"/>
    </row>
    <row r="10" spans="1:52" ht="15.75" customHeight="1" x14ac:dyDescent="0.25">
      <c r="A10" s="92"/>
      <c r="B10" s="92"/>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2"/>
      <c r="AU10" s="92"/>
    </row>
    <row r="11" spans="1:52" ht="15.75" customHeight="1" x14ac:dyDescent="0.25">
      <c r="A11" s="226"/>
      <c r="B11" s="518" t="s">
        <v>343</v>
      </c>
      <c r="C11" s="519"/>
      <c r="D11" s="519"/>
      <c r="E11" s="519"/>
      <c r="F11" s="519"/>
      <c r="G11" s="519"/>
      <c r="H11" s="519"/>
      <c r="I11" s="519"/>
      <c r="J11" s="519"/>
      <c r="K11" s="519"/>
      <c r="L11" s="519"/>
      <c r="M11" s="519"/>
      <c r="N11" s="519"/>
      <c r="O11" s="519"/>
      <c r="P11" s="519"/>
      <c r="Q11" s="519"/>
      <c r="R11" s="519"/>
      <c r="S11" s="519"/>
      <c r="T11" s="519"/>
      <c r="U11" s="519"/>
      <c r="V11" s="519"/>
      <c r="W11" s="519"/>
      <c r="X11" s="227"/>
      <c r="Y11" s="228"/>
      <c r="Z11" s="93"/>
      <c r="AA11" s="521" t="s">
        <v>300</v>
      </c>
      <c r="AB11" s="521"/>
      <c r="AC11" s="521"/>
      <c r="AD11" s="521"/>
      <c r="AE11" s="521"/>
      <c r="AF11" s="521"/>
      <c r="AG11" s="521"/>
      <c r="AH11" s="521"/>
      <c r="AI11" s="521"/>
      <c r="AJ11" s="521"/>
      <c r="AK11" s="521"/>
      <c r="AL11" s="521"/>
      <c r="AM11" s="521"/>
      <c r="AN11" s="521"/>
      <c r="AO11" s="521"/>
      <c r="AP11" s="521"/>
      <c r="AQ11" s="521"/>
      <c r="AR11" s="521"/>
      <c r="AS11" s="521"/>
      <c r="AT11" s="521"/>
      <c r="AU11" s="521"/>
      <c r="AV11" s="26"/>
      <c r="AW11" s="26"/>
      <c r="AX11" s="26"/>
      <c r="AY11"/>
      <c r="AZ11"/>
    </row>
    <row r="12" spans="1:52" ht="15.75" customHeight="1" x14ac:dyDescent="0.25">
      <c r="A12" s="229"/>
      <c r="B12" s="520"/>
      <c r="C12" s="520"/>
      <c r="D12" s="520"/>
      <c r="E12" s="520"/>
      <c r="F12" s="520"/>
      <c r="G12" s="520"/>
      <c r="H12" s="520"/>
      <c r="I12" s="520"/>
      <c r="J12" s="520"/>
      <c r="K12" s="520"/>
      <c r="L12" s="520"/>
      <c r="M12" s="520"/>
      <c r="N12" s="520"/>
      <c r="O12" s="520"/>
      <c r="P12" s="520"/>
      <c r="Q12" s="520"/>
      <c r="R12" s="520"/>
      <c r="S12" s="520"/>
      <c r="T12" s="520"/>
      <c r="U12" s="520"/>
      <c r="V12" s="520"/>
      <c r="W12" s="520"/>
      <c r="X12" s="94"/>
      <c r="Y12" s="230"/>
      <c r="Z12" s="95"/>
      <c r="AA12" s="96"/>
      <c r="AB12" s="505" t="s">
        <v>89</v>
      </c>
      <c r="AC12" s="505"/>
      <c r="AD12" s="505"/>
      <c r="AE12" s="505"/>
      <c r="AF12" s="334" t="s">
        <v>22</v>
      </c>
      <c r="AG12" s="96"/>
      <c r="AH12" s="96"/>
      <c r="AI12" s="96"/>
      <c r="AJ12" s="96"/>
      <c r="AK12" s="96"/>
      <c r="AR12" s="97"/>
      <c r="AS12" s="97"/>
      <c r="AT12" s="97"/>
      <c r="AU12" s="97"/>
      <c r="AV12" s="26"/>
      <c r="AW12" s="26"/>
      <c r="AX12" s="26"/>
      <c r="AY12"/>
      <c r="AZ12"/>
    </row>
    <row r="13" spans="1:52" ht="15.75" customHeight="1" x14ac:dyDescent="0.25">
      <c r="A13" s="231"/>
      <c r="B13" s="95"/>
      <c r="C13" s="95"/>
      <c r="D13" s="95"/>
      <c r="E13" s="95"/>
      <c r="F13" s="95"/>
      <c r="G13" s="95"/>
      <c r="H13" s="95"/>
      <c r="I13" s="95"/>
      <c r="J13" s="95"/>
      <c r="K13" s="95"/>
      <c r="L13" s="95"/>
      <c r="M13" s="95"/>
      <c r="N13" s="95"/>
      <c r="O13" s="95"/>
      <c r="P13" s="95"/>
      <c r="Q13" s="95"/>
      <c r="R13" s="95"/>
      <c r="S13" s="95"/>
      <c r="T13" s="95"/>
      <c r="U13" s="95"/>
      <c r="V13" s="95"/>
      <c r="W13" s="95"/>
      <c r="X13" s="95"/>
      <c r="Y13" s="230"/>
      <c r="Z13" s="95"/>
      <c r="AB13" s="522" t="s">
        <v>88</v>
      </c>
      <c r="AC13" s="522"/>
      <c r="AD13" s="522"/>
      <c r="AE13" s="522"/>
      <c r="AF13" s="335">
        <v>5</v>
      </c>
      <c r="AR13" s="97"/>
      <c r="AS13" s="97"/>
      <c r="AT13" s="97"/>
      <c r="AU13" s="97"/>
      <c r="AV13" s="26"/>
      <c r="AW13" s="26"/>
      <c r="AX13" s="26"/>
      <c r="AY13"/>
      <c r="AZ13"/>
    </row>
    <row r="14" spans="1:52" ht="15.75" customHeight="1" x14ac:dyDescent="0.3">
      <c r="A14" s="231"/>
      <c r="B14" s="187" t="s">
        <v>65</v>
      </c>
      <c r="C14" s="98"/>
      <c r="D14" s="98"/>
      <c r="E14" s="98"/>
      <c r="F14" s="98"/>
      <c r="G14" s="95"/>
      <c r="H14" s="95"/>
      <c r="I14" s="95"/>
      <c r="J14" s="95"/>
      <c r="K14" s="187" t="s">
        <v>62</v>
      </c>
      <c r="L14" s="98"/>
      <c r="M14" s="98"/>
      <c r="N14" s="98"/>
      <c r="O14" s="98"/>
      <c r="P14" s="94"/>
      <c r="Q14" s="95"/>
      <c r="R14" s="95"/>
      <c r="S14" s="95"/>
      <c r="T14" s="95"/>
      <c r="U14" s="95"/>
      <c r="V14" s="99"/>
      <c r="W14" s="99"/>
      <c r="X14" s="99"/>
      <c r="Y14" s="230"/>
      <c r="Z14" s="95"/>
      <c r="AB14" s="522" t="s">
        <v>264</v>
      </c>
      <c r="AC14" s="522"/>
      <c r="AD14" s="522"/>
      <c r="AE14" s="522"/>
      <c r="AF14" s="335">
        <v>6</v>
      </c>
      <c r="AL14" s="100"/>
      <c r="AR14" s="100"/>
      <c r="AS14" s="100"/>
      <c r="AT14" s="100"/>
      <c r="AU14" s="100"/>
      <c r="AV14" s="26"/>
      <c r="AW14" s="26"/>
      <c r="AX14" s="26"/>
      <c r="AY14"/>
      <c r="AZ14"/>
    </row>
    <row r="15" spans="1:52" ht="15.75" customHeight="1" x14ac:dyDescent="0.25">
      <c r="A15" s="231"/>
      <c r="B15" s="101" t="s">
        <v>70</v>
      </c>
      <c r="C15" s="101"/>
      <c r="D15" s="101"/>
      <c r="E15" s="101"/>
      <c r="F15" s="101"/>
      <c r="G15" s="95"/>
      <c r="H15" s="95"/>
      <c r="I15" s="95"/>
      <c r="J15" s="95"/>
      <c r="K15" s="101" t="s">
        <v>76</v>
      </c>
      <c r="L15" s="101"/>
      <c r="M15" s="101"/>
      <c r="N15" s="101"/>
      <c r="O15" s="101"/>
      <c r="P15" s="94"/>
      <c r="Q15" s="95"/>
      <c r="R15" s="95"/>
      <c r="S15" s="95"/>
      <c r="T15" s="95"/>
      <c r="U15" s="95"/>
      <c r="V15" s="99"/>
      <c r="W15" s="99"/>
      <c r="X15" s="99"/>
      <c r="Y15" s="230"/>
      <c r="Z15" s="95"/>
      <c r="AB15" s="522" t="s">
        <v>265</v>
      </c>
      <c r="AC15" s="522"/>
      <c r="AD15" s="522"/>
      <c r="AE15" s="522"/>
      <c r="AF15" s="335">
        <v>7</v>
      </c>
      <c r="AL15" s="100"/>
      <c r="AM15" s="100"/>
      <c r="AN15" s="100"/>
      <c r="AO15" s="100"/>
      <c r="AP15" s="100"/>
      <c r="AQ15" s="100"/>
      <c r="AR15" s="100"/>
      <c r="AS15" s="100"/>
      <c r="AT15" s="100"/>
      <c r="AU15" s="100"/>
      <c r="AV15" s="26"/>
      <c r="AW15" s="26"/>
      <c r="AX15" s="26"/>
      <c r="AY15"/>
      <c r="AZ15"/>
    </row>
    <row r="16" spans="1:52" ht="15.75" customHeight="1" x14ac:dyDescent="0.25">
      <c r="A16" s="231"/>
      <c r="B16" s="101" t="s">
        <v>71</v>
      </c>
      <c r="C16" s="101"/>
      <c r="D16" s="101"/>
      <c r="E16" s="101"/>
      <c r="F16" s="101"/>
      <c r="G16" s="95"/>
      <c r="H16" s="95"/>
      <c r="I16" s="95"/>
      <c r="J16" s="95"/>
      <c r="K16" s="101" t="s">
        <v>77</v>
      </c>
      <c r="L16" s="101"/>
      <c r="M16" s="101"/>
      <c r="N16" s="101"/>
      <c r="O16" s="101"/>
      <c r="P16" s="94"/>
      <c r="Q16" s="95"/>
      <c r="R16" s="95"/>
      <c r="S16" s="95"/>
      <c r="T16" s="95"/>
      <c r="U16" s="95"/>
      <c r="V16" s="99"/>
      <c r="W16" s="99"/>
      <c r="X16" s="99"/>
      <c r="Y16" s="230"/>
      <c r="Z16" s="95"/>
      <c r="AA16" s="100"/>
      <c r="AB16" s="523" t="s">
        <v>303</v>
      </c>
      <c r="AC16" s="523"/>
      <c r="AD16" s="523"/>
      <c r="AE16" s="523"/>
      <c r="AF16" s="523"/>
      <c r="AG16" s="523"/>
      <c r="AH16" s="523"/>
      <c r="AI16" s="523"/>
      <c r="AJ16" s="523"/>
      <c r="AK16" s="523"/>
      <c r="AL16" s="523"/>
      <c r="AM16" s="523"/>
      <c r="AN16" s="523"/>
      <c r="AO16" s="523"/>
      <c r="AP16" s="523"/>
      <c r="AQ16" s="523"/>
      <c r="AR16" s="523"/>
      <c r="AS16" s="523"/>
      <c r="AT16" s="523"/>
      <c r="AU16" s="100"/>
      <c r="AV16" s="26"/>
      <c r="AW16" s="26"/>
      <c r="AZ16"/>
    </row>
    <row r="17" spans="1:52" ht="15.75" customHeight="1" x14ac:dyDescent="0.25">
      <c r="A17" s="231"/>
      <c r="B17" s="101" t="s">
        <v>72</v>
      </c>
      <c r="C17" s="101"/>
      <c r="D17" s="101"/>
      <c r="E17" s="101"/>
      <c r="F17" s="101"/>
      <c r="G17" s="95"/>
      <c r="H17" s="95"/>
      <c r="I17" s="95"/>
      <c r="J17" s="95"/>
      <c r="K17" s="101" t="s">
        <v>235</v>
      </c>
      <c r="L17" s="101"/>
      <c r="M17" s="101"/>
      <c r="N17" s="101"/>
      <c r="O17" s="101"/>
      <c r="P17" s="94"/>
      <c r="Q17" s="95"/>
      <c r="R17" s="95"/>
      <c r="S17" s="95"/>
      <c r="T17" s="95"/>
      <c r="U17" s="95"/>
      <c r="V17" s="99"/>
      <c r="W17" s="99"/>
      <c r="X17" s="99"/>
      <c r="Y17" s="230"/>
      <c r="Z17" s="95"/>
      <c r="AA17" s="100"/>
      <c r="AB17" s="523"/>
      <c r="AC17" s="523"/>
      <c r="AD17" s="523"/>
      <c r="AE17" s="523"/>
      <c r="AF17" s="523"/>
      <c r="AG17" s="523"/>
      <c r="AH17" s="523"/>
      <c r="AI17" s="523"/>
      <c r="AJ17" s="523"/>
      <c r="AK17" s="523"/>
      <c r="AL17" s="523"/>
      <c r="AM17" s="523"/>
      <c r="AN17" s="523"/>
      <c r="AO17" s="523"/>
      <c r="AP17" s="523"/>
      <c r="AQ17" s="523"/>
      <c r="AR17" s="523"/>
      <c r="AS17" s="523"/>
      <c r="AT17" s="523"/>
      <c r="AU17" s="100"/>
      <c r="AV17" s="26"/>
      <c r="AW17" s="26"/>
      <c r="AX17" s="26"/>
      <c r="AY17"/>
      <c r="AZ17"/>
    </row>
    <row r="18" spans="1:52" ht="15.75" customHeight="1" x14ac:dyDescent="0.25">
      <c r="A18" s="231"/>
      <c r="B18" s="102" t="s">
        <v>66</v>
      </c>
      <c r="C18" s="99"/>
      <c r="D18" s="99"/>
      <c r="E18" s="99"/>
      <c r="F18" s="99"/>
      <c r="G18" s="95"/>
      <c r="H18" s="95"/>
      <c r="I18" s="95"/>
      <c r="J18" s="95"/>
      <c r="K18" s="103"/>
      <c r="L18" s="103"/>
      <c r="M18" s="103"/>
      <c r="N18" s="103"/>
      <c r="O18" s="103"/>
      <c r="P18" s="94"/>
      <c r="Q18" s="95"/>
      <c r="R18" s="95"/>
      <c r="S18" s="95"/>
      <c r="T18" s="95"/>
      <c r="U18" s="95"/>
      <c r="V18" s="99"/>
      <c r="W18" s="99"/>
      <c r="X18" s="99"/>
      <c r="Y18" s="230"/>
      <c r="Z18" s="95"/>
      <c r="AA18" s="100"/>
      <c r="AB18" s="523"/>
      <c r="AC18" s="523"/>
      <c r="AD18" s="523"/>
      <c r="AE18" s="523"/>
      <c r="AF18" s="523"/>
      <c r="AG18" s="523"/>
      <c r="AH18" s="523"/>
      <c r="AI18" s="523"/>
      <c r="AJ18" s="523"/>
      <c r="AK18" s="523"/>
      <c r="AL18" s="523"/>
      <c r="AM18" s="523"/>
      <c r="AN18" s="523"/>
      <c r="AO18" s="523"/>
      <c r="AP18" s="523"/>
      <c r="AQ18" s="523"/>
      <c r="AR18" s="523"/>
      <c r="AS18" s="523"/>
      <c r="AT18" s="523"/>
      <c r="AU18" s="100"/>
      <c r="AV18" s="26"/>
      <c r="AW18" s="26"/>
      <c r="AX18" s="26"/>
      <c r="AY18"/>
      <c r="AZ18"/>
    </row>
    <row r="19" spans="1:52" ht="15.75" customHeight="1" x14ac:dyDescent="0.3">
      <c r="A19" s="231"/>
      <c r="B19" s="101" t="s">
        <v>302</v>
      </c>
      <c r="C19" s="101"/>
      <c r="D19" s="101"/>
      <c r="E19" s="101"/>
      <c r="F19" s="101"/>
      <c r="G19" s="95"/>
      <c r="H19" s="95"/>
      <c r="I19" s="95"/>
      <c r="J19" s="95"/>
      <c r="K19" s="187" t="s">
        <v>63</v>
      </c>
      <c r="L19" s="98"/>
      <c r="M19" s="98"/>
      <c r="N19" s="98"/>
      <c r="O19" s="98"/>
      <c r="P19" s="94"/>
      <c r="Q19" s="95"/>
      <c r="R19" s="95"/>
      <c r="S19" s="95"/>
      <c r="T19" s="95"/>
      <c r="U19" s="95"/>
      <c r="V19" s="99"/>
      <c r="W19" s="99"/>
      <c r="X19" s="99"/>
      <c r="Y19" s="230"/>
      <c r="Z19" s="95"/>
      <c r="AA19" s="189"/>
      <c r="AB19" s="189"/>
      <c r="AC19" s="189"/>
      <c r="AD19" s="189"/>
      <c r="AE19" s="189"/>
      <c r="AF19" s="189"/>
      <c r="AG19" s="189"/>
      <c r="AH19" s="189"/>
      <c r="AI19" s="189"/>
      <c r="AJ19" s="189"/>
      <c r="AK19" s="189"/>
      <c r="AL19" s="189"/>
      <c r="AM19" s="189"/>
      <c r="AN19" s="189"/>
      <c r="AO19" s="189"/>
      <c r="AP19" s="189"/>
      <c r="AQ19" s="189"/>
      <c r="AR19" s="189"/>
      <c r="AS19" s="189"/>
      <c r="AT19" s="189"/>
      <c r="AU19" s="189"/>
      <c r="AV19" s="26"/>
      <c r="AW19" s="26"/>
      <c r="AX19" s="26"/>
      <c r="AY19"/>
      <c r="AZ19"/>
    </row>
    <row r="20" spans="1:52" ht="15.75" customHeight="1" x14ac:dyDescent="0.25">
      <c r="A20" s="231"/>
      <c r="B20" s="101" t="s">
        <v>73</v>
      </c>
      <c r="C20" s="101"/>
      <c r="D20" s="101"/>
      <c r="E20" s="101"/>
      <c r="F20" s="101"/>
      <c r="G20" s="95"/>
      <c r="H20" s="95"/>
      <c r="I20" s="95"/>
      <c r="J20" s="95"/>
      <c r="K20" s="101" t="s">
        <v>78</v>
      </c>
      <c r="L20" s="101"/>
      <c r="M20" s="101"/>
      <c r="N20" s="101"/>
      <c r="O20" s="101"/>
      <c r="P20" s="94"/>
      <c r="Q20" s="95"/>
      <c r="R20" s="95"/>
      <c r="S20" s="95"/>
      <c r="T20" s="95"/>
      <c r="U20" s="95"/>
      <c r="V20" s="99"/>
      <c r="W20" s="99"/>
      <c r="X20" s="99"/>
      <c r="Y20" s="230"/>
      <c r="Z20" s="95"/>
      <c r="AA20" s="189"/>
      <c r="AB20" s="189"/>
      <c r="AC20" s="189"/>
      <c r="AD20" s="189"/>
      <c r="AE20" s="189"/>
      <c r="AF20" s="189"/>
      <c r="AG20" s="189"/>
      <c r="AH20" s="189"/>
      <c r="AI20" s="189"/>
      <c r="AJ20" s="189"/>
      <c r="AK20" s="189"/>
      <c r="AL20" s="189"/>
      <c r="AM20" s="189"/>
      <c r="AN20" s="189"/>
      <c r="AO20" s="189"/>
      <c r="AP20" s="189"/>
      <c r="AQ20" s="189"/>
      <c r="AR20" s="189"/>
      <c r="AS20" s="189"/>
      <c r="AT20" s="189"/>
      <c r="AU20" s="189"/>
      <c r="AV20" s="26"/>
      <c r="AW20" s="26"/>
      <c r="AX20" s="26"/>
      <c r="AY20"/>
      <c r="AZ20"/>
    </row>
    <row r="21" spans="1:52" ht="15.75" customHeight="1" x14ac:dyDescent="0.25">
      <c r="A21" s="231"/>
      <c r="B21" s="103"/>
      <c r="C21" s="103"/>
      <c r="D21" s="103"/>
      <c r="E21" s="103"/>
      <c r="F21" s="103"/>
      <c r="G21" s="95"/>
      <c r="H21" s="95"/>
      <c r="I21" s="95"/>
      <c r="J21" s="95"/>
      <c r="K21" s="101" t="s">
        <v>79</v>
      </c>
      <c r="L21" s="101"/>
      <c r="M21" s="101"/>
      <c r="N21" s="101"/>
      <c r="O21" s="101"/>
      <c r="P21" s="94"/>
      <c r="Q21" s="95"/>
      <c r="R21" s="95"/>
      <c r="S21" s="95"/>
      <c r="T21" s="95"/>
      <c r="U21" s="95"/>
      <c r="V21" s="99"/>
      <c r="W21" s="99"/>
      <c r="X21" s="99"/>
      <c r="Y21" s="230"/>
      <c r="Z21" s="95"/>
      <c r="AB21" s="506" t="s">
        <v>123</v>
      </c>
      <c r="AC21" s="506"/>
      <c r="AD21" s="506"/>
      <c r="AE21" s="506"/>
      <c r="AF21" s="506"/>
      <c r="AG21" s="506"/>
      <c r="AH21" s="506"/>
      <c r="AI21" s="506"/>
      <c r="AJ21" s="506"/>
      <c r="AK21" s="506"/>
      <c r="AL21" s="506"/>
      <c r="AM21" s="505" t="s">
        <v>350</v>
      </c>
      <c r="AN21" s="505"/>
      <c r="AO21" s="505"/>
      <c r="AP21" s="505"/>
      <c r="AT21" s="104"/>
      <c r="AV21" s="26"/>
      <c r="AW21" s="26"/>
      <c r="AX21" s="26"/>
      <c r="AY21"/>
      <c r="AZ21"/>
    </row>
    <row r="22" spans="1:52" ht="15.75" customHeight="1" x14ac:dyDescent="0.3">
      <c r="A22" s="231"/>
      <c r="B22" s="188" t="s">
        <v>67</v>
      </c>
      <c r="C22" s="103"/>
      <c r="D22" s="103"/>
      <c r="E22" s="103"/>
      <c r="F22" s="103"/>
      <c r="G22" s="95"/>
      <c r="H22" s="95"/>
      <c r="I22" s="95"/>
      <c r="J22" s="95"/>
      <c r="K22" s="101" t="s">
        <v>234</v>
      </c>
      <c r="L22" s="101"/>
      <c r="M22" s="101"/>
      <c r="N22" s="101"/>
      <c r="O22" s="101"/>
      <c r="P22" s="94"/>
      <c r="Q22" s="95"/>
      <c r="R22" s="95"/>
      <c r="S22" s="95"/>
      <c r="T22" s="95"/>
      <c r="U22" s="95"/>
      <c r="V22" s="99"/>
      <c r="W22" s="99"/>
      <c r="X22" s="99"/>
      <c r="Y22" s="230"/>
      <c r="Z22" s="95"/>
      <c r="AB22" s="329" t="s">
        <v>4</v>
      </c>
      <c r="AC22" s="515" t="s">
        <v>122</v>
      </c>
      <c r="AD22" s="515"/>
      <c r="AE22" s="515"/>
      <c r="AF22" s="515"/>
      <c r="AG22" s="515"/>
      <c r="AH22" s="515"/>
      <c r="AI22" s="515"/>
      <c r="AJ22" s="515"/>
      <c r="AK22" s="515"/>
      <c r="AL22" s="515"/>
      <c r="AM22" s="491">
        <f>COUNTIF(D33:AN52,"A")</f>
        <v>189</v>
      </c>
      <c r="AN22" s="491"/>
      <c r="AO22" s="491"/>
      <c r="AP22" s="491"/>
    </row>
    <row r="23" spans="1:52" ht="15.75" customHeight="1" x14ac:dyDescent="0.25">
      <c r="A23" s="231"/>
      <c r="B23" s="98" t="s">
        <v>68</v>
      </c>
      <c r="C23" s="98"/>
      <c r="D23" s="98"/>
      <c r="E23" s="98"/>
      <c r="F23" s="98"/>
      <c r="G23" s="95"/>
      <c r="H23" s="95"/>
      <c r="I23" s="95"/>
      <c r="J23" s="95"/>
      <c r="K23" s="101" t="s">
        <v>301</v>
      </c>
      <c r="L23" s="101"/>
      <c r="M23" s="101"/>
      <c r="N23" s="101"/>
      <c r="O23" s="101"/>
      <c r="P23" s="94"/>
      <c r="Q23" s="95"/>
      <c r="R23" s="95"/>
      <c r="S23" s="95"/>
      <c r="T23" s="95"/>
      <c r="U23" s="95"/>
      <c r="V23" s="99"/>
      <c r="W23" s="99"/>
      <c r="X23" s="99"/>
      <c r="Y23" s="230"/>
      <c r="Z23" s="95"/>
      <c r="AB23" s="330" t="s">
        <v>5</v>
      </c>
      <c r="AC23" s="490" t="s">
        <v>304</v>
      </c>
      <c r="AD23" s="490"/>
      <c r="AE23" s="490"/>
      <c r="AF23" s="490"/>
      <c r="AG23" s="490"/>
      <c r="AH23" s="490"/>
      <c r="AI23" s="490"/>
      <c r="AJ23" s="490"/>
      <c r="AK23" s="490"/>
      <c r="AL23" s="490"/>
      <c r="AM23" s="491">
        <f>COUNTIF(D33:AN52,"B")</f>
        <v>10</v>
      </c>
      <c r="AN23" s="491"/>
      <c r="AO23" s="491"/>
      <c r="AP23" s="491"/>
    </row>
    <row r="24" spans="1:52" ht="15.75" customHeight="1" x14ac:dyDescent="0.25">
      <c r="A24" s="231"/>
      <c r="B24" s="101" t="s">
        <v>74</v>
      </c>
      <c r="C24" s="101"/>
      <c r="D24" s="101"/>
      <c r="E24" s="101"/>
      <c r="F24" s="101"/>
      <c r="G24" s="95"/>
      <c r="H24" s="95"/>
      <c r="I24" s="95"/>
      <c r="J24" s="95"/>
      <c r="K24" s="516" t="s">
        <v>121</v>
      </c>
      <c r="L24" s="516"/>
      <c r="M24" s="516"/>
      <c r="N24" s="516"/>
      <c r="O24" s="516"/>
      <c r="P24" s="516"/>
      <c r="Q24" s="516"/>
      <c r="R24" s="516"/>
      <c r="S24" s="516"/>
      <c r="T24" s="516"/>
      <c r="U24" s="516"/>
      <c r="V24" s="516"/>
      <c r="W24" s="516"/>
      <c r="X24" s="516"/>
      <c r="Y24" s="230"/>
      <c r="Z24" s="95"/>
      <c r="AB24" s="331" t="s">
        <v>11</v>
      </c>
      <c r="AC24" s="490" t="s">
        <v>322</v>
      </c>
      <c r="AD24" s="490"/>
      <c r="AE24" s="490"/>
      <c r="AF24" s="490"/>
      <c r="AG24" s="490"/>
      <c r="AH24" s="490"/>
      <c r="AI24" s="490"/>
      <c r="AJ24" s="490"/>
      <c r="AK24" s="490"/>
      <c r="AL24" s="490"/>
      <c r="AM24" s="491">
        <f>COUNTIF(D33:AN52,"E")</f>
        <v>10</v>
      </c>
      <c r="AN24" s="491"/>
      <c r="AO24" s="491"/>
      <c r="AP24" s="491"/>
    </row>
    <row r="25" spans="1:52" ht="15.75" customHeight="1" x14ac:dyDescent="0.25">
      <c r="A25" s="231"/>
      <c r="B25" s="101" t="s">
        <v>75</v>
      </c>
      <c r="C25" s="101"/>
      <c r="D25" s="101"/>
      <c r="E25" s="101"/>
      <c r="F25" s="101"/>
      <c r="G25" s="95"/>
      <c r="H25" s="95"/>
      <c r="I25" s="95"/>
      <c r="J25" s="95"/>
      <c r="K25" s="516"/>
      <c r="L25" s="516"/>
      <c r="M25" s="516"/>
      <c r="N25" s="516"/>
      <c r="O25" s="516"/>
      <c r="P25" s="516"/>
      <c r="Q25" s="516"/>
      <c r="R25" s="516"/>
      <c r="S25" s="516"/>
      <c r="T25" s="516"/>
      <c r="U25" s="516"/>
      <c r="V25" s="516"/>
      <c r="W25" s="516"/>
      <c r="X25" s="516"/>
      <c r="Y25" s="230"/>
      <c r="Z25" s="95"/>
      <c r="AB25" s="332" t="s">
        <v>58</v>
      </c>
      <c r="AC25" s="490" t="s">
        <v>321</v>
      </c>
      <c r="AD25" s="490"/>
      <c r="AE25" s="490"/>
      <c r="AF25" s="490"/>
      <c r="AG25" s="490"/>
      <c r="AH25" s="490"/>
      <c r="AI25" s="490"/>
      <c r="AJ25" s="490"/>
      <c r="AK25" s="490"/>
      <c r="AL25" s="490"/>
      <c r="AM25" s="491">
        <f>COUNTIF(D33:AN52,"D")</f>
        <v>85</v>
      </c>
      <c r="AN25" s="491"/>
      <c r="AO25" s="491"/>
      <c r="AP25" s="491"/>
      <c r="AQ25" s="97"/>
    </row>
    <row r="26" spans="1:52" ht="15.75" customHeight="1" x14ac:dyDescent="0.25">
      <c r="A26" s="231"/>
      <c r="B26" s="101" t="s">
        <v>233</v>
      </c>
      <c r="C26" s="101"/>
      <c r="D26" s="101"/>
      <c r="E26" s="101"/>
      <c r="F26" s="101"/>
      <c r="G26" s="95"/>
      <c r="H26" s="95"/>
      <c r="I26" s="95"/>
      <c r="J26" s="95"/>
      <c r="K26" s="95"/>
      <c r="L26" s="101"/>
      <c r="M26" s="101"/>
      <c r="N26" s="101"/>
      <c r="O26" s="101"/>
      <c r="P26" s="94"/>
      <c r="Q26" s="95"/>
      <c r="R26" s="95"/>
      <c r="S26" s="95"/>
      <c r="T26" s="95"/>
      <c r="U26" s="95"/>
      <c r="V26" s="99"/>
      <c r="W26" s="99"/>
      <c r="X26" s="99"/>
      <c r="Y26" s="230"/>
      <c r="Z26" s="95"/>
      <c r="AB26" s="333" t="s">
        <v>59</v>
      </c>
      <c r="AC26" s="490" t="s">
        <v>320</v>
      </c>
      <c r="AD26" s="490"/>
      <c r="AE26" s="490"/>
      <c r="AF26" s="490"/>
      <c r="AG26" s="490"/>
      <c r="AH26" s="490"/>
      <c r="AI26" s="490"/>
      <c r="AJ26" s="490"/>
      <c r="AK26" s="490"/>
      <c r="AL26" s="490"/>
      <c r="AM26" s="491">
        <f>COUNTIF(D33:AN52,"E")</f>
        <v>10</v>
      </c>
      <c r="AN26" s="491"/>
      <c r="AO26" s="491"/>
      <c r="AP26" s="491"/>
      <c r="AQ26" s="97"/>
    </row>
    <row r="27" spans="1:52" ht="25.5" customHeight="1" x14ac:dyDescent="0.25">
      <c r="A27" s="231"/>
      <c r="B27" s="101"/>
      <c r="C27" s="101"/>
      <c r="D27" s="101"/>
      <c r="E27" s="101"/>
      <c r="F27" s="101"/>
      <c r="G27" s="95"/>
      <c r="H27" s="95"/>
      <c r="I27" s="95"/>
      <c r="J27" s="95"/>
      <c r="K27" s="105" t="s">
        <v>69</v>
      </c>
      <c r="L27" s="101"/>
      <c r="M27" s="101"/>
      <c r="N27" s="101"/>
      <c r="O27" s="101"/>
      <c r="P27" s="94"/>
      <c r="Q27" s="95"/>
      <c r="R27" s="95"/>
      <c r="S27" s="95"/>
      <c r="T27" s="95"/>
      <c r="U27" s="95"/>
      <c r="V27" s="99"/>
      <c r="W27" s="99"/>
      <c r="X27" s="99"/>
      <c r="Y27" s="230"/>
      <c r="Z27" s="95"/>
      <c r="AB27" s="494" t="s">
        <v>349</v>
      </c>
      <c r="AC27" s="494"/>
      <c r="AD27" s="494"/>
      <c r="AE27" s="494"/>
      <c r="AF27" s="494"/>
      <c r="AG27" s="494"/>
      <c r="AH27" s="494"/>
      <c r="AI27" s="494"/>
      <c r="AJ27" s="494"/>
      <c r="AK27" s="494"/>
      <c r="AL27" s="494"/>
      <c r="AM27" s="494"/>
      <c r="AN27" s="494"/>
      <c r="AO27" s="494"/>
      <c r="AP27" s="494"/>
      <c r="AQ27" s="494"/>
      <c r="AR27" s="494"/>
      <c r="AS27" s="494"/>
      <c r="AT27" s="494"/>
      <c r="AU27" s="494"/>
      <c r="AV27" s="494"/>
      <c r="AW27" s="238"/>
    </row>
    <row r="28" spans="1:52" ht="15.75" customHeight="1" x14ac:dyDescent="0.25">
      <c r="A28" s="231"/>
      <c r="B28" s="101"/>
      <c r="C28" s="101"/>
      <c r="D28" s="101"/>
      <c r="E28" s="101"/>
      <c r="F28" s="101"/>
      <c r="G28" s="95"/>
      <c r="H28" s="95"/>
      <c r="I28" s="95"/>
      <c r="J28" s="95"/>
      <c r="K28" s="516" t="s">
        <v>232</v>
      </c>
      <c r="L28" s="516"/>
      <c r="M28" s="516"/>
      <c r="N28" s="516"/>
      <c r="O28" s="516"/>
      <c r="P28" s="516"/>
      <c r="Q28" s="516"/>
      <c r="R28" s="516"/>
      <c r="S28" s="516"/>
      <c r="T28" s="516"/>
      <c r="U28" s="516"/>
      <c r="V28" s="516"/>
      <c r="W28" s="516"/>
      <c r="X28" s="516"/>
      <c r="Y28" s="232"/>
      <c r="Z28" s="94"/>
      <c r="AB28" s="494"/>
      <c r="AC28" s="494"/>
      <c r="AD28" s="494"/>
      <c r="AE28" s="494"/>
      <c r="AF28" s="494"/>
      <c r="AG28" s="494"/>
      <c r="AH28" s="494"/>
      <c r="AI28" s="494"/>
      <c r="AJ28" s="494"/>
      <c r="AK28" s="494"/>
      <c r="AL28" s="494"/>
      <c r="AM28" s="494"/>
      <c r="AN28" s="494"/>
      <c r="AO28" s="494"/>
      <c r="AP28" s="494"/>
      <c r="AQ28" s="494"/>
      <c r="AR28" s="494"/>
      <c r="AS28" s="494"/>
      <c r="AT28" s="494"/>
      <c r="AU28" s="494"/>
      <c r="AV28" s="494"/>
      <c r="AW28" s="238"/>
    </row>
    <row r="29" spans="1:52" ht="22.5" customHeight="1" x14ac:dyDescent="0.25">
      <c r="A29" s="233"/>
      <c r="B29" s="234"/>
      <c r="C29" s="235"/>
      <c r="D29" s="235"/>
      <c r="E29" s="235"/>
      <c r="F29" s="235"/>
      <c r="G29" s="234"/>
      <c r="H29" s="234"/>
      <c r="I29" s="234"/>
      <c r="J29" s="234"/>
      <c r="K29" s="517"/>
      <c r="L29" s="517"/>
      <c r="M29" s="517"/>
      <c r="N29" s="517"/>
      <c r="O29" s="517"/>
      <c r="P29" s="517"/>
      <c r="Q29" s="517"/>
      <c r="R29" s="517"/>
      <c r="S29" s="517"/>
      <c r="T29" s="517"/>
      <c r="U29" s="517"/>
      <c r="V29" s="517"/>
      <c r="W29" s="517"/>
      <c r="X29" s="517"/>
      <c r="Y29" s="236"/>
      <c r="Z29" s="94"/>
      <c r="AA29" s="94"/>
      <c r="AB29" s="494"/>
      <c r="AC29" s="494"/>
      <c r="AD29" s="494"/>
      <c r="AE29" s="494"/>
      <c r="AF29" s="494"/>
      <c r="AG29" s="494"/>
      <c r="AH29" s="494"/>
      <c r="AI29" s="494"/>
      <c r="AJ29" s="494"/>
      <c r="AK29" s="494"/>
      <c r="AL29" s="494"/>
      <c r="AM29" s="494"/>
      <c r="AN29" s="494"/>
      <c r="AO29" s="494"/>
      <c r="AP29" s="494"/>
      <c r="AQ29" s="494"/>
      <c r="AR29" s="494"/>
      <c r="AS29" s="494"/>
      <c r="AT29" s="494"/>
      <c r="AU29" s="494"/>
      <c r="AV29" s="494"/>
      <c r="AW29" s="238"/>
      <c r="AX29" s="26"/>
      <c r="AY29"/>
      <c r="AZ29"/>
    </row>
    <row r="31" spans="1:52" ht="15" customHeight="1" x14ac:dyDescent="0.25">
      <c r="A31" s="507" t="s">
        <v>30</v>
      </c>
      <c r="B31" s="507"/>
      <c r="C31" s="508"/>
      <c r="D31" s="492" t="s">
        <v>24</v>
      </c>
      <c r="E31" s="492"/>
      <c r="F31" s="492"/>
      <c r="G31" s="492"/>
      <c r="H31" s="492"/>
      <c r="I31" s="492"/>
      <c r="J31" s="492"/>
      <c r="K31" s="492" t="s">
        <v>25</v>
      </c>
      <c r="L31" s="492"/>
      <c r="M31" s="492"/>
      <c r="N31" s="492"/>
      <c r="O31" s="492"/>
      <c r="P31" s="492"/>
      <c r="Q31" s="492"/>
      <c r="R31" s="492" t="s">
        <v>26</v>
      </c>
      <c r="S31" s="492"/>
      <c r="T31" s="492"/>
      <c r="U31" s="492"/>
      <c r="V31" s="492"/>
      <c r="W31" s="492"/>
      <c r="X31" s="492"/>
      <c r="Y31" s="492" t="s">
        <v>27</v>
      </c>
      <c r="Z31" s="492"/>
      <c r="AA31" s="492"/>
      <c r="AB31" s="492"/>
      <c r="AC31" s="492"/>
      <c r="AD31" s="492"/>
      <c r="AE31" s="492"/>
      <c r="AF31" s="492" t="s">
        <v>28</v>
      </c>
      <c r="AG31" s="492"/>
      <c r="AH31" s="492"/>
      <c r="AI31" s="492"/>
      <c r="AJ31" s="492"/>
      <c r="AK31" s="492"/>
      <c r="AL31" s="492"/>
      <c r="AM31" s="493" t="s">
        <v>90</v>
      </c>
      <c r="AN31" s="493"/>
      <c r="AO31" s="495" t="s">
        <v>31</v>
      </c>
      <c r="AP31" s="498" t="s">
        <v>32</v>
      </c>
      <c r="AQ31" s="498"/>
      <c r="AR31" s="498"/>
      <c r="AS31" s="495" t="s">
        <v>33</v>
      </c>
      <c r="AT31" s="495" t="s">
        <v>34</v>
      </c>
      <c r="AU31" s="495" t="s">
        <v>35</v>
      </c>
    </row>
    <row r="32" spans="1:52" x14ac:dyDescent="0.25">
      <c r="A32" s="509"/>
      <c r="B32" s="509"/>
      <c r="C32" s="510"/>
      <c r="D32" s="316" t="s">
        <v>52</v>
      </c>
      <c r="E32" s="316" t="s">
        <v>53</v>
      </c>
      <c r="F32" s="316" t="s">
        <v>54</v>
      </c>
      <c r="G32" s="316" t="s">
        <v>55</v>
      </c>
      <c r="H32" s="316" t="s">
        <v>56</v>
      </c>
      <c r="I32" s="316" t="s">
        <v>57</v>
      </c>
      <c r="J32" s="316" t="s">
        <v>58</v>
      </c>
      <c r="K32" s="316" t="s">
        <v>52</v>
      </c>
      <c r="L32" s="316" t="s">
        <v>53</v>
      </c>
      <c r="M32" s="316" t="s">
        <v>54</v>
      </c>
      <c r="N32" s="316" t="s">
        <v>55</v>
      </c>
      <c r="O32" s="316" t="s">
        <v>56</v>
      </c>
      <c r="P32" s="316" t="s">
        <v>57</v>
      </c>
      <c r="Q32" s="316" t="s">
        <v>58</v>
      </c>
      <c r="R32" s="316" t="s">
        <v>52</v>
      </c>
      <c r="S32" s="316" t="s">
        <v>53</v>
      </c>
      <c r="T32" s="316" t="s">
        <v>54</v>
      </c>
      <c r="U32" s="316" t="s">
        <v>55</v>
      </c>
      <c r="V32" s="316" t="s">
        <v>56</v>
      </c>
      <c r="W32" s="316" t="s">
        <v>57</v>
      </c>
      <c r="X32" s="316" t="s">
        <v>58</v>
      </c>
      <c r="Y32" s="316" t="s">
        <v>52</v>
      </c>
      <c r="Z32" s="316" t="s">
        <v>53</v>
      </c>
      <c r="AA32" s="316" t="s">
        <v>54</v>
      </c>
      <c r="AB32" s="316" t="s">
        <v>55</v>
      </c>
      <c r="AC32" s="316" t="s">
        <v>56</v>
      </c>
      <c r="AD32" s="316" t="s">
        <v>57</v>
      </c>
      <c r="AE32" s="316" t="s">
        <v>58</v>
      </c>
      <c r="AF32" s="316" t="s">
        <v>52</v>
      </c>
      <c r="AG32" s="316" t="s">
        <v>53</v>
      </c>
      <c r="AH32" s="316" t="s">
        <v>54</v>
      </c>
      <c r="AI32" s="316" t="s">
        <v>55</v>
      </c>
      <c r="AJ32" s="316" t="s">
        <v>56</v>
      </c>
      <c r="AK32" s="316" t="s">
        <v>57</v>
      </c>
      <c r="AL32" s="316" t="s">
        <v>58</v>
      </c>
      <c r="AM32" s="316" t="s">
        <v>52</v>
      </c>
      <c r="AN32" s="316" t="s">
        <v>53</v>
      </c>
      <c r="AO32" s="497"/>
      <c r="AP32" s="326" t="s">
        <v>36</v>
      </c>
      <c r="AQ32" s="326" t="s">
        <v>37</v>
      </c>
      <c r="AR32" s="326" t="s">
        <v>38</v>
      </c>
      <c r="AS32" s="496"/>
      <c r="AT32" s="496"/>
      <c r="AU32" s="496"/>
    </row>
    <row r="33" spans="1:47" x14ac:dyDescent="0.25">
      <c r="A33" s="500" t="s">
        <v>39</v>
      </c>
      <c r="B33" s="501"/>
      <c r="C33" s="317" t="s">
        <v>19</v>
      </c>
      <c r="D33" s="318"/>
      <c r="E33" s="318"/>
      <c r="F33" s="318"/>
      <c r="G33" s="318"/>
      <c r="H33" s="318"/>
      <c r="I33" s="318"/>
      <c r="J33" s="319">
        <v>1</v>
      </c>
      <c r="K33" s="319">
        <v>2</v>
      </c>
      <c r="L33" s="319">
        <v>3</v>
      </c>
      <c r="M33" s="319">
        <v>4</v>
      </c>
      <c r="N33" s="319">
        <v>5</v>
      </c>
      <c r="O33" s="319">
        <v>6</v>
      </c>
      <c r="P33" s="319">
        <v>7</v>
      </c>
      <c r="Q33" s="319">
        <v>8</v>
      </c>
      <c r="R33" s="319">
        <v>9</v>
      </c>
      <c r="S33" s="319">
        <v>10</v>
      </c>
      <c r="T33" s="319">
        <v>11</v>
      </c>
      <c r="U33" s="319">
        <v>12</v>
      </c>
      <c r="V33" s="319">
        <v>13</v>
      </c>
      <c r="W33" s="319">
        <v>14</v>
      </c>
      <c r="X33" s="319">
        <v>15</v>
      </c>
      <c r="Y33" s="319">
        <v>16</v>
      </c>
      <c r="Z33" s="319">
        <v>17</v>
      </c>
      <c r="AA33" s="319">
        <v>18</v>
      </c>
      <c r="AB33" s="319">
        <v>19</v>
      </c>
      <c r="AC33" s="319">
        <v>20</v>
      </c>
      <c r="AD33" s="319">
        <v>21</v>
      </c>
      <c r="AE33" s="319">
        <v>22</v>
      </c>
      <c r="AF33" s="319">
        <v>23</v>
      </c>
      <c r="AG33" s="319">
        <v>24</v>
      </c>
      <c r="AH33" s="319">
        <v>25</v>
      </c>
      <c r="AI33" s="319">
        <v>26</v>
      </c>
      <c r="AJ33" s="319">
        <v>27</v>
      </c>
      <c r="AK33" s="319">
        <v>28</v>
      </c>
      <c r="AL33" s="319">
        <v>29</v>
      </c>
      <c r="AM33" s="319">
        <v>30</v>
      </c>
      <c r="AN33" s="319">
        <v>31</v>
      </c>
      <c r="AO33" s="491">
        <f>COUNTIF(D34:AN34,"A")</f>
        <v>17</v>
      </c>
      <c r="AP33" s="491">
        <f>AVERAGE(AO33*$AF$13)</f>
        <v>85</v>
      </c>
      <c r="AQ33" s="491">
        <f>AVERAGE(AO33*$AF$14)</f>
        <v>102</v>
      </c>
      <c r="AR33" s="491">
        <f>AVERAGE(AO33*$AF$15)</f>
        <v>119</v>
      </c>
      <c r="AS33" s="499" t="s">
        <v>40</v>
      </c>
      <c r="AT33" s="499" t="s">
        <v>41</v>
      </c>
      <c r="AU33" s="499" t="s">
        <v>42</v>
      </c>
    </row>
    <row r="34" spans="1:47" ht="15" customHeight="1" x14ac:dyDescent="0.25">
      <c r="A34" s="500"/>
      <c r="B34" s="501"/>
      <c r="C34" s="320" t="s">
        <v>18</v>
      </c>
      <c r="D34" s="318"/>
      <c r="E34" s="318"/>
      <c r="F34" s="318"/>
      <c r="G34" s="318"/>
      <c r="H34" s="318"/>
      <c r="I34" s="318"/>
      <c r="J34" s="321" t="s">
        <v>58</v>
      </c>
      <c r="K34" s="321" t="s">
        <v>5</v>
      </c>
      <c r="L34" s="321" t="s">
        <v>5</v>
      </c>
      <c r="M34" s="321" t="s">
        <v>5</v>
      </c>
      <c r="N34" s="321" t="s">
        <v>5</v>
      </c>
      <c r="O34" s="321" t="s">
        <v>5</v>
      </c>
      <c r="P34" s="321" t="s">
        <v>58</v>
      </c>
      <c r="Q34" s="321" t="s">
        <v>58</v>
      </c>
      <c r="R34" s="321" t="s">
        <v>4</v>
      </c>
      <c r="S34" s="321" t="s">
        <v>4</v>
      </c>
      <c r="T34" s="321" t="s">
        <v>4</v>
      </c>
      <c r="U34" s="321" t="s">
        <v>4</v>
      </c>
      <c r="V34" s="321" t="s">
        <v>4</v>
      </c>
      <c r="W34" s="321" t="s">
        <v>58</v>
      </c>
      <c r="X34" s="321" t="s">
        <v>58</v>
      </c>
      <c r="Y34" s="321" t="s">
        <v>4</v>
      </c>
      <c r="Z34" s="321" t="s">
        <v>4</v>
      </c>
      <c r="AA34" s="321" t="s">
        <v>4</v>
      </c>
      <c r="AB34" s="321" t="s">
        <v>4</v>
      </c>
      <c r="AC34" s="321" t="s">
        <v>4</v>
      </c>
      <c r="AD34" s="321" t="s">
        <v>58</v>
      </c>
      <c r="AE34" s="321" t="s">
        <v>58</v>
      </c>
      <c r="AF34" s="321" t="s">
        <v>4</v>
      </c>
      <c r="AG34" s="321" t="s">
        <v>4</v>
      </c>
      <c r="AH34" s="321" t="s">
        <v>4</v>
      </c>
      <c r="AI34" s="321" t="s">
        <v>4</v>
      </c>
      <c r="AJ34" s="321" t="s">
        <v>4</v>
      </c>
      <c r="AK34" s="321" t="s">
        <v>58</v>
      </c>
      <c r="AL34" s="321" t="s">
        <v>58</v>
      </c>
      <c r="AM34" s="321" t="s">
        <v>4</v>
      </c>
      <c r="AN34" s="321" t="s">
        <v>4</v>
      </c>
      <c r="AO34" s="491"/>
      <c r="AP34" s="491"/>
      <c r="AQ34" s="491"/>
      <c r="AR34" s="491"/>
      <c r="AS34" s="499"/>
      <c r="AT34" s="499"/>
      <c r="AU34" s="499"/>
    </row>
    <row r="35" spans="1:47" x14ac:dyDescent="0.25">
      <c r="A35" s="500" t="s">
        <v>43</v>
      </c>
      <c r="B35" s="501"/>
      <c r="C35" s="317" t="s">
        <v>19</v>
      </c>
      <c r="D35" s="318"/>
      <c r="E35" s="318"/>
      <c r="F35" s="319">
        <v>1</v>
      </c>
      <c r="G35" s="319">
        <v>2</v>
      </c>
      <c r="H35" s="319">
        <v>3</v>
      </c>
      <c r="I35" s="319">
        <v>4</v>
      </c>
      <c r="J35" s="319">
        <v>5</v>
      </c>
      <c r="K35" s="319">
        <v>6</v>
      </c>
      <c r="L35" s="319">
        <v>7</v>
      </c>
      <c r="M35" s="319">
        <v>8</v>
      </c>
      <c r="N35" s="319">
        <v>9</v>
      </c>
      <c r="O35" s="319">
        <v>10</v>
      </c>
      <c r="P35" s="319">
        <v>11</v>
      </c>
      <c r="Q35" s="319">
        <v>12</v>
      </c>
      <c r="R35" s="319">
        <v>13</v>
      </c>
      <c r="S35" s="319">
        <v>14</v>
      </c>
      <c r="T35" s="319">
        <v>15</v>
      </c>
      <c r="U35" s="319">
        <v>16</v>
      </c>
      <c r="V35" s="319">
        <v>17</v>
      </c>
      <c r="W35" s="319">
        <v>18</v>
      </c>
      <c r="X35" s="319">
        <v>19</v>
      </c>
      <c r="Y35" s="319">
        <v>20</v>
      </c>
      <c r="Z35" s="319">
        <v>21</v>
      </c>
      <c r="AA35" s="319">
        <v>22</v>
      </c>
      <c r="AB35" s="319">
        <v>23</v>
      </c>
      <c r="AC35" s="319">
        <v>24</v>
      </c>
      <c r="AD35" s="319">
        <v>25</v>
      </c>
      <c r="AE35" s="319">
        <v>26</v>
      </c>
      <c r="AF35" s="319">
        <v>27</v>
      </c>
      <c r="AG35" s="319">
        <v>28</v>
      </c>
      <c r="AH35" s="319">
        <v>29</v>
      </c>
      <c r="AI35" s="319">
        <v>30</v>
      </c>
      <c r="AJ35" s="318"/>
      <c r="AK35" s="318"/>
      <c r="AL35" s="318"/>
      <c r="AM35" s="318"/>
      <c r="AN35" s="318"/>
      <c r="AO35" s="491">
        <f>COUNTIF(D36:AN36,"A")</f>
        <v>20</v>
      </c>
      <c r="AP35" s="491">
        <f>AVERAGE(AO35*$AF$13)</f>
        <v>100</v>
      </c>
      <c r="AQ35" s="491">
        <f>AVERAGE(AO35*$AF$14)</f>
        <v>120</v>
      </c>
      <c r="AR35" s="491">
        <f>AVERAGE(AO35*$AF$15)</f>
        <v>140</v>
      </c>
      <c r="AS35" s="499"/>
      <c r="AT35" s="499"/>
      <c r="AU35" s="499"/>
    </row>
    <row r="36" spans="1:47" x14ac:dyDescent="0.25">
      <c r="A36" s="500"/>
      <c r="B36" s="501"/>
      <c r="C36" s="320" t="s">
        <v>18</v>
      </c>
      <c r="D36" s="318"/>
      <c r="E36" s="318"/>
      <c r="F36" s="321" t="s">
        <v>4</v>
      </c>
      <c r="G36" s="321" t="s">
        <v>11</v>
      </c>
      <c r="H36" s="321" t="s">
        <v>11</v>
      </c>
      <c r="I36" s="321" t="s">
        <v>58</v>
      </c>
      <c r="J36" s="321" t="s">
        <v>58</v>
      </c>
      <c r="K36" s="321" t="s">
        <v>4</v>
      </c>
      <c r="L36" s="321" t="s">
        <v>4</v>
      </c>
      <c r="M36" s="321" t="s">
        <v>4</v>
      </c>
      <c r="N36" s="321" t="s">
        <v>4</v>
      </c>
      <c r="O36" s="321" t="s">
        <v>4</v>
      </c>
      <c r="P36" s="321" t="s">
        <v>58</v>
      </c>
      <c r="Q36" s="321" t="s">
        <v>58</v>
      </c>
      <c r="R36" s="321" t="s">
        <v>4</v>
      </c>
      <c r="S36" s="321" t="s">
        <v>4</v>
      </c>
      <c r="T36" s="321" t="s">
        <v>4</v>
      </c>
      <c r="U36" s="321" t="s">
        <v>4</v>
      </c>
      <c r="V36" s="321" t="s">
        <v>4</v>
      </c>
      <c r="W36" s="321" t="s">
        <v>58</v>
      </c>
      <c r="X36" s="321" t="s">
        <v>58</v>
      </c>
      <c r="Y36" s="321" t="s">
        <v>4</v>
      </c>
      <c r="Z36" s="321" t="s">
        <v>4</v>
      </c>
      <c r="AA36" s="321" t="s">
        <v>4</v>
      </c>
      <c r="AB36" s="321" t="s">
        <v>4</v>
      </c>
      <c r="AC36" s="321" t="s">
        <v>4</v>
      </c>
      <c r="AD36" s="321" t="s">
        <v>58</v>
      </c>
      <c r="AE36" s="321" t="s">
        <v>58</v>
      </c>
      <c r="AF36" s="321" t="s">
        <v>4</v>
      </c>
      <c r="AG36" s="321" t="s">
        <v>4</v>
      </c>
      <c r="AH36" s="321" t="s">
        <v>4</v>
      </c>
      <c r="AI36" s="321" t="s">
        <v>4</v>
      </c>
      <c r="AJ36" s="318"/>
      <c r="AK36" s="318"/>
      <c r="AL36" s="318"/>
      <c r="AM36" s="318"/>
      <c r="AN36" s="318"/>
      <c r="AO36" s="491"/>
      <c r="AP36" s="491"/>
      <c r="AQ36" s="491"/>
      <c r="AR36" s="491"/>
      <c r="AS36" s="499"/>
      <c r="AT36" s="499"/>
      <c r="AU36" s="499"/>
    </row>
    <row r="37" spans="1:47" x14ac:dyDescent="0.25">
      <c r="A37" s="500" t="s">
        <v>44</v>
      </c>
      <c r="B37" s="501"/>
      <c r="C37" s="317" t="s">
        <v>19</v>
      </c>
      <c r="D37" s="318"/>
      <c r="E37" s="318"/>
      <c r="F37" s="318"/>
      <c r="G37" s="318"/>
      <c r="H37" s="319">
        <v>1</v>
      </c>
      <c r="I37" s="319">
        <v>2</v>
      </c>
      <c r="J37" s="319">
        <v>3</v>
      </c>
      <c r="K37" s="319">
        <v>4</v>
      </c>
      <c r="L37" s="319">
        <v>5</v>
      </c>
      <c r="M37" s="319">
        <v>6</v>
      </c>
      <c r="N37" s="319">
        <v>7</v>
      </c>
      <c r="O37" s="319">
        <v>8</v>
      </c>
      <c r="P37" s="319">
        <v>9</v>
      </c>
      <c r="Q37" s="319">
        <v>10</v>
      </c>
      <c r="R37" s="319">
        <v>11</v>
      </c>
      <c r="S37" s="319">
        <v>12</v>
      </c>
      <c r="T37" s="319">
        <v>13</v>
      </c>
      <c r="U37" s="319">
        <v>14</v>
      </c>
      <c r="V37" s="319">
        <v>15</v>
      </c>
      <c r="W37" s="319">
        <v>16</v>
      </c>
      <c r="X37" s="319">
        <v>17</v>
      </c>
      <c r="Y37" s="319">
        <v>18</v>
      </c>
      <c r="Z37" s="319">
        <v>19</v>
      </c>
      <c r="AA37" s="319">
        <v>20</v>
      </c>
      <c r="AB37" s="319">
        <v>21</v>
      </c>
      <c r="AC37" s="319">
        <v>22</v>
      </c>
      <c r="AD37" s="319">
        <v>23</v>
      </c>
      <c r="AE37" s="319">
        <v>24</v>
      </c>
      <c r="AF37" s="319">
        <v>25</v>
      </c>
      <c r="AG37" s="319">
        <v>26</v>
      </c>
      <c r="AH37" s="319">
        <v>27</v>
      </c>
      <c r="AI37" s="319">
        <v>28</v>
      </c>
      <c r="AJ37" s="319">
        <v>29</v>
      </c>
      <c r="AK37" s="319">
        <v>30</v>
      </c>
      <c r="AL37" s="319">
        <v>31</v>
      </c>
      <c r="AM37" s="318"/>
      <c r="AN37" s="318"/>
      <c r="AO37" s="491">
        <f>COUNTIF(D38:AN38,"A")</f>
        <v>20</v>
      </c>
      <c r="AP37" s="491">
        <f>AVERAGE(AO37*$AF$13)</f>
        <v>100</v>
      </c>
      <c r="AQ37" s="491">
        <f>AVERAGE(AO37*$AF$14)</f>
        <v>120</v>
      </c>
      <c r="AR37" s="491">
        <f>AVERAGE(AO37*$AF$15)</f>
        <v>140</v>
      </c>
      <c r="AS37" s="499"/>
      <c r="AT37" s="499"/>
      <c r="AU37" s="499"/>
    </row>
    <row r="38" spans="1:47" x14ac:dyDescent="0.25">
      <c r="A38" s="500"/>
      <c r="B38" s="501"/>
      <c r="C38" s="320" t="s">
        <v>18</v>
      </c>
      <c r="D38" s="318"/>
      <c r="E38" s="318"/>
      <c r="F38" s="318"/>
      <c r="G38" s="318"/>
      <c r="H38" s="321" t="s">
        <v>11</v>
      </c>
      <c r="I38" s="321" t="s">
        <v>58</v>
      </c>
      <c r="J38" s="321" t="s">
        <v>58</v>
      </c>
      <c r="K38" s="321" t="s">
        <v>4</v>
      </c>
      <c r="L38" s="321" t="s">
        <v>4</v>
      </c>
      <c r="M38" s="321" t="s">
        <v>4</v>
      </c>
      <c r="N38" s="321" t="s">
        <v>4</v>
      </c>
      <c r="O38" s="321" t="s">
        <v>4</v>
      </c>
      <c r="P38" s="321" t="s">
        <v>58</v>
      </c>
      <c r="Q38" s="321" t="s">
        <v>58</v>
      </c>
      <c r="R38" s="321" t="s">
        <v>4</v>
      </c>
      <c r="S38" s="321" t="s">
        <v>4</v>
      </c>
      <c r="T38" s="321" t="s">
        <v>4</v>
      </c>
      <c r="U38" s="321" t="s">
        <v>4</v>
      </c>
      <c r="V38" s="321" t="s">
        <v>4</v>
      </c>
      <c r="W38" s="321" t="s">
        <v>58</v>
      </c>
      <c r="X38" s="321" t="s">
        <v>58</v>
      </c>
      <c r="Y38" s="321" t="s">
        <v>4</v>
      </c>
      <c r="Z38" s="321" t="s">
        <v>4</v>
      </c>
      <c r="AA38" s="321" t="s">
        <v>4</v>
      </c>
      <c r="AB38" s="321" t="s">
        <v>4</v>
      </c>
      <c r="AC38" s="321" t="s">
        <v>4</v>
      </c>
      <c r="AD38" s="321" t="s">
        <v>58</v>
      </c>
      <c r="AE38" s="321" t="s">
        <v>58</v>
      </c>
      <c r="AF38" s="321" t="s">
        <v>4</v>
      </c>
      <c r="AG38" s="321" t="s">
        <v>4</v>
      </c>
      <c r="AH38" s="321" t="s">
        <v>4</v>
      </c>
      <c r="AI38" s="321" t="s">
        <v>4</v>
      </c>
      <c r="AJ38" s="321" t="s">
        <v>4</v>
      </c>
      <c r="AK38" s="321" t="s">
        <v>58</v>
      </c>
      <c r="AL38" s="321" t="s">
        <v>58</v>
      </c>
      <c r="AM38" s="318"/>
      <c r="AN38" s="318"/>
      <c r="AO38" s="491"/>
      <c r="AP38" s="491"/>
      <c r="AQ38" s="491"/>
      <c r="AR38" s="491"/>
      <c r="AS38" s="499"/>
      <c r="AT38" s="499"/>
      <c r="AU38" s="499"/>
    </row>
    <row r="39" spans="1:47" x14ac:dyDescent="0.25">
      <c r="A39" s="500" t="s">
        <v>45</v>
      </c>
      <c r="B39" s="501"/>
      <c r="C39" s="317" t="s">
        <v>19</v>
      </c>
      <c r="D39" s="319">
        <v>1</v>
      </c>
      <c r="E39" s="319">
        <v>2</v>
      </c>
      <c r="F39" s="319">
        <v>3</v>
      </c>
      <c r="G39" s="319">
        <v>4</v>
      </c>
      <c r="H39" s="319">
        <v>5</v>
      </c>
      <c r="I39" s="319">
        <v>6</v>
      </c>
      <c r="J39" s="319">
        <v>7</v>
      </c>
      <c r="K39" s="319">
        <v>8</v>
      </c>
      <c r="L39" s="319">
        <v>9</v>
      </c>
      <c r="M39" s="319">
        <v>10</v>
      </c>
      <c r="N39" s="319">
        <v>11</v>
      </c>
      <c r="O39" s="319">
        <v>12</v>
      </c>
      <c r="P39" s="319">
        <v>13</v>
      </c>
      <c r="Q39" s="319">
        <v>14</v>
      </c>
      <c r="R39" s="319">
        <v>15</v>
      </c>
      <c r="S39" s="319">
        <v>16</v>
      </c>
      <c r="T39" s="319">
        <v>17</v>
      </c>
      <c r="U39" s="319">
        <v>18</v>
      </c>
      <c r="V39" s="319">
        <v>19</v>
      </c>
      <c r="W39" s="319">
        <v>20</v>
      </c>
      <c r="X39" s="319">
        <v>21</v>
      </c>
      <c r="Y39" s="319">
        <v>22</v>
      </c>
      <c r="Z39" s="319">
        <v>23</v>
      </c>
      <c r="AA39" s="319">
        <v>24</v>
      </c>
      <c r="AB39" s="319">
        <v>25</v>
      </c>
      <c r="AC39" s="319">
        <v>26</v>
      </c>
      <c r="AD39" s="319">
        <v>27</v>
      </c>
      <c r="AE39" s="319">
        <v>28</v>
      </c>
      <c r="AF39" s="319">
        <v>29</v>
      </c>
      <c r="AG39" s="319">
        <v>30</v>
      </c>
      <c r="AH39" s="318"/>
      <c r="AI39" s="318"/>
      <c r="AJ39" s="318"/>
      <c r="AK39" s="318"/>
      <c r="AL39" s="318"/>
      <c r="AM39" s="318"/>
      <c r="AN39" s="318"/>
      <c r="AO39" s="491">
        <f>COUNTIF(D40:AN40,"A")</f>
        <v>20</v>
      </c>
      <c r="AP39" s="491">
        <f>AVERAGE(AO39*$AF$13)</f>
        <v>100</v>
      </c>
      <c r="AQ39" s="491">
        <f>AVERAGE(AO39*$AF$14)</f>
        <v>120</v>
      </c>
      <c r="AR39" s="491">
        <f>AVERAGE(AO39*$AF$15)</f>
        <v>140</v>
      </c>
      <c r="AS39" s="499"/>
      <c r="AT39" s="499"/>
      <c r="AU39" s="499"/>
    </row>
    <row r="40" spans="1:47" x14ac:dyDescent="0.25">
      <c r="A40" s="500"/>
      <c r="B40" s="501"/>
      <c r="C40" s="320" t="s">
        <v>18</v>
      </c>
      <c r="D40" s="321" t="s">
        <v>4</v>
      </c>
      <c r="E40" s="321" t="s">
        <v>4</v>
      </c>
      <c r="F40" s="321" t="s">
        <v>4</v>
      </c>
      <c r="G40" s="321" t="s">
        <v>4</v>
      </c>
      <c r="H40" s="321" t="s">
        <v>4</v>
      </c>
      <c r="I40" s="321" t="s">
        <v>58</v>
      </c>
      <c r="J40" s="321" t="s">
        <v>58</v>
      </c>
      <c r="K40" s="321" t="s">
        <v>4</v>
      </c>
      <c r="L40" s="321" t="s">
        <v>4</v>
      </c>
      <c r="M40" s="321" t="s">
        <v>4</v>
      </c>
      <c r="N40" s="321" t="s">
        <v>4</v>
      </c>
      <c r="O40" s="321" t="s">
        <v>4</v>
      </c>
      <c r="P40" s="321" t="s">
        <v>58</v>
      </c>
      <c r="Q40" s="321" t="s">
        <v>58</v>
      </c>
      <c r="R40" s="321" t="s">
        <v>4</v>
      </c>
      <c r="S40" s="321" t="s">
        <v>4</v>
      </c>
      <c r="T40" s="321" t="s">
        <v>4</v>
      </c>
      <c r="U40" s="321" t="s">
        <v>4</v>
      </c>
      <c r="V40" s="321" t="s">
        <v>4</v>
      </c>
      <c r="W40" s="321" t="s">
        <v>58</v>
      </c>
      <c r="X40" s="321" t="s">
        <v>58</v>
      </c>
      <c r="Y40" s="321" t="s">
        <v>4</v>
      </c>
      <c r="Z40" s="321" t="s">
        <v>4</v>
      </c>
      <c r="AA40" s="321" t="s">
        <v>11</v>
      </c>
      <c r="AB40" s="321" t="s">
        <v>4</v>
      </c>
      <c r="AC40" s="321" t="s">
        <v>4</v>
      </c>
      <c r="AD40" s="321" t="s">
        <v>58</v>
      </c>
      <c r="AE40" s="321" t="s">
        <v>58</v>
      </c>
      <c r="AF40" s="321" t="s">
        <v>11</v>
      </c>
      <c r="AG40" s="321" t="s">
        <v>4</v>
      </c>
      <c r="AH40" s="318"/>
      <c r="AI40" s="318"/>
      <c r="AJ40" s="318"/>
      <c r="AK40" s="318"/>
      <c r="AL40" s="318"/>
      <c r="AM40" s="318"/>
      <c r="AN40" s="318"/>
      <c r="AO40" s="491"/>
      <c r="AP40" s="491"/>
      <c r="AQ40" s="491"/>
      <c r="AR40" s="491"/>
      <c r="AS40" s="499"/>
      <c r="AT40" s="499"/>
      <c r="AU40" s="499"/>
    </row>
    <row r="41" spans="1:47" x14ac:dyDescent="0.25">
      <c r="A41" s="500" t="s">
        <v>46</v>
      </c>
      <c r="B41" s="501"/>
      <c r="C41" s="317" t="s">
        <v>19</v>
      </c>
      <c r="D41" s="318"/>
      <c r="E41" s="318"/>
      <c r="F41" s="319">
        <v>1</v>
      </c>
      <c r="G41" s="319">
        <v>2</v>
      </c>
      <c r="H41" s="319">
        <v>3</v>
      </c>
      <c r="I41" s="319">
        <v>4</v>
      </c>
      <c r="J41" s="319">
        <v>5</v>
      </c>
      <c r="K41" s="319">
        <v>6</v>
      </c>
      <c r="L41" s="319">
        <v>7</v>
      </c>
      <c r="M41" s="319">
        <v>8</v>
      </c>
      <c r="N41" s="319">
        <v>9</v>
      </c>
      <c r="O41" s="319">
        <v>10</v>
      </c>
      <c r="P41" s="319">
        <v>11</v>
      </c>
      <c r="Q41" s="319">
        <v>12</v>
      </c>
      <c r="R41" s="319">
        <v>13</v>
      </c>
      <c r="S41" s="319">
        <v>14</v>
      </c>
      <c r="T41" s="319">
        <v>15</v>
      </c>
      <c r="U41" s="319">
        <v>16</v>
      </c>
      <c r="V41" s="319">
        <v>17</v>
      </c>
      <c r="W41" s="319">
        <v>18</v>
      </c>
      <c r="X41" s="319">
        <v>19</v>
      </c>
      <c r="Y41" s="319">
        <v>20</v>
      </c>
      <c r="Z41" s="319">
        <v>21</v>
      </c>
      <c r="AA41" s="319">
        <v>22</v>
      </c>
      <c r="AB41" s="319">
        <v>23</v>
      </c>
      <c r="AC41" s="319">
        <v>24</v>
      </c>
      <c r="AD41" s="319">
        <v>25</v>
      </c>
      <c r="AE41" s="319">
        <v>26</v>
      </c>
      <c r="AF41" s="319">
        <v>27</v>
      </c>
      <c r="AG41" s="319">
        <v>28</v>
      </c>
      <c r="AH41" s="319">
        <v>29</v>
      </c>
      <c r="AI41" s="319">
        <v>30</v>
      </c>
      <c r="AJ41" s="319">
        <v>31</v>
      </c>
      <c r="AK41" s="318"/>
      <c r="AL41" s="318"/>
      <c r="AM41" s="318"/>
      <c r="AN41" s="318"/>
      <c r="AO41" s="491">
        <f>COUNTIF(D42:AN42,"A")</f>
        <v>17</v>
      </c>
      <c r="AP41" s="491">
        <f>AVERAGE(AO41*$AF$13)</f>
        <v>85</v>
      </c>
      <c r="AQ41" s="491">
        <f>AVERAGE(AO41*$AF$14)</f>
        <v>102</v>
      </c>
      <c r="AR41" s="491">
        <f>AVERAGE(AO41*$AF$15)</f>
        <v>119</v>
      </c>
      <c r="AS41" s="499"/>
      <c r="AT41" s="499"/>
      <c r="AU41" s="499"/>
    </row>
    <row r="42" spans="1:47" x14ac:dyDescent="0.25">
      <c r="A42" s="500"/>
      <c r="B42" s="501"/>
      <c r="C42" s="320" t="s">
        <v>18</v>
      </c>
      <c r="D42" s="318"/>
      <c r="E42" s="318"/>
      <c r="F42" s="321" t="s">
        <v>4</v>
      </c>
      <c r="G42" s="321" t="s">
        <v>4</v>
      </c>
      <c r="H42" s="321" t="s">
        <v>4</v>
      </c>
      <c r="I42" s="321" t="s">
        <v>58</v>
      </c>
      <c r="J42" s="321" t="s">
        <v>58</v>
      </c>
      <c r="K42" s="321" t="s">
        <v>11</v>
      </c>
      <c r="L42" s="321" t="s">
        <v>4</v>
      </c>
      <c r="M42" s="321" t="s">
        <v>4</v>
      </c>
      <c r="N42" s="321" t="s">
        <v>4</v>
      </c>
      <c r="O42" s="321" t="s">
        <v>4</v>
      </c>
      <c r="P42" s="321" t="s">
        <v>58</v>
      </c>
      <c r="Q42" s="321" t="s">
        <v>58</v>
      </c>
      <c r="R42" s="321" t="s">
        <v>4</v>
      </c>
      <c r="S42" s="321" t="s">
        <v>4</v>
      </c>
      <c r="T42" s="321" t="s">
        <v>4</v>
      </c>
      <c r="U42" s="321" t="s">
        <v>4</v>
      </c>
      <c r="V42" s="321" t="s">
        <v>4</v>
      </c>
      <c r="W42" s="321" t="s">
        <v>58</v>
      </c>
      <c r="X42" s="321" t="s">
        <v>58</v>
      </c>
      <c r="Y42" s="321" t="s">
        <v>4</v>
      </c>
      <c r="Z42" s="321" t="s">
        <v>4</v>
      </c>
      <c r="AA42" s="321" t="s">
        <v>4</v>
      </c>
      <c r="AB42" s="321" t="s">
        <v>4</v>
      </c>
      <c r="AC42" s="321" t="s">
        <v>4</v>
      </c>
      <c r="AD42" s="321" t="s">
        <v>58</v>
      </c>
      <c r="AE42" s="321" t="s">
        <v>58</v>
      </c>
      <c r="AF42" s="321" t="s">
        <v>59</v>
      </c>
      <c r="AG42" s="321" t="s">
        <v>59</v>
      </c>
      <c r="AH42" s="321" t="s">
        <v>59</v>
      </c>
      <c r="AI42" s="321" t="s">
        <v>59</v>
      </c>
      <c r="AJ42" s="321" t="s">
        <v>59</v>
      </c>
      <c r="AK42" s="318"/>
      <c r="AL42" s="318"/>
      <c r="AM42" s="318"/>
      <c r="AN42" s="318"/>
      <c r="AO42" s="491"/>
      <c r="AP42" s="491"/>
      <c r="AQ42" s="491"/>
      <c r="AR42" s="491"/>
      <c r="AS42" s="499"/>
      <c r="AT42" s="499"/>
      <c r="AU42" s="499"/>
    </row>
    <row r="43" spans="1:47" x14ac:dyDescent="0.25">
      <c r="A43" s="500" t="s">
        <v>47</v>
      </c>
      <c r="B43" s="501"/>
      <c r="C43" s="317" t="s">
        <v>19</v>
      </c>
      <c r="D43" s="318"/>
      <c r="E43" s="318"/>
      <c r="F43" s="318"/>
      <c r="G43" s="318"/>
      <c r="H43" s="318"/>
      <c r="I43" s="319">
        <v>1</v>
      </c>
      <c r="J43" s="319">
        <v>2</v>
      </c>
      <c r="K43" s="319">
        <v>3</v>
      </c>
      <c r="L43" s="319">
        <v>4</v>
      </c>
      <c r="M43" s="319">
        <v>5</v>
      </c>
      <c r="N43" s="319">
        <v>6</v>
      </c>
      <c r="O43" s="319">
        <v>7</v>
      </c>
      <c r="P43" s="319">
        <v>8</v>
      </c>
      <c r="Q43" s="319">
        <v>9</v>
      </c>
      <c r="R43" s="319">
        <v>10</v>
      </c>
      <c r="S43" s="319">
        <v>11</v>
      </c>
      <c r="T43" s="319">
        <v>12</v>
      </c>
      <c r="U43" s="319">
        <v>13</v>
      </c>
      <c r="V43" s="319">
        <v>14</v>
      </c>
      <c r="W43" s="319">
        <v>15</v>
      </c>
      <c r="X43" s="319">
        <v>16</v>
      </c>
      <c r="Y43" s="319">
        <v>17</v>
      </c>
      <c r="Z43" s="319">
        <v>18</v>
      </c>
      <c r="AA43" s="319">
        <v>19</v>
      </c>
      <c r="AB43" s="319">
        <v>20</v>
      </c>
      <c r="AC43" s="319">
        <v>21</v>
      </c>
      <c r="AD43" s="319">
        <v>22</v>
      </c>
      <c r="AE43" s="319">
        <v>23</v>
      </c>
      <c r="AF43" s="319">
        <v>24</v>
      </c>
      <c r="AG43" s="319">
        <v>25</v>
      </c>
      <c r="AH43" s="319">
        <v>26</v>
      </c>
      <c r="AI43" s="319">
        <v>27</v>
      </c>
      <c r="AJ43" s="319">
        <v>28</v>
      </c>
      <c r="AK43" s="319">
        <v>29</v>
      </c>
      <c r="AL43" s="319">
        <v>30</v>
      </c>
      <c r="AM43" s="319">
        <v>31</v>
      </c>
      <c r="AN43" s="318"/>
      <c r="AO43" s="491">
        <f>COUNTIF(D44:AN44,"A")</f>
        <v>16</v>
      </c>
      <c r="AP43" s="491">
        <f>AVERAGE(AO43*$AF$13)</f>
        <v>80</v>
      </c>
      <c r="AQ43" s="491">
        <f>AVERAGE(AO43*$AF$14)</f>
        <v>96</v>
      </c>
      <c r="AR43" s="491">
        <f>AVERAGE(AO43*$AF$15)</f>
        <v>112</v>
      </c>
      <c r="AS43" s="499"/>
      <c r="AT43" s="499"/>
      <c r="AU43" s="499"/>
    </row>
    <row r="44" spans="1:47" x14ac:dyDescent="0.25">
      <c r="A44" s="500"/>
      <c r="B44" s="501"/>
      <c r="C44" s="320" t="s">
        <v>18</v>
      </c>
      <c r="D44" s="318"/>
      <c r="E44" s="318"/>
      <c r="F44" s="318"/>
      <c r="G44" s="318"/>
      <c r="H44" s="318"/>
      <c r="I44" s="321" t="s">
        <v>58</v>
      </c>
      <c r="J44" s="321" t="s">
        <v>58</v>
      </c>
      <c r="K44" s="321" t="s">
        <v>59</v>
      </c>
      <c r="L44" s="321" t="s">
        <v>59</v>
      </c>
      <c r="M44" s="321" t="s">
        <v>59</v>
      </c>
      <c r="N44" s="321" t="s">
        <v>59</v>
      </c>
      <c r="O44" s="321" t="s">
        <v>59</v>
      </c>
      <c r="P44" s="321" t="s">
        <v>58</v>
      </c>
      <c r="Q44" s="321" t="s">
        <v>58</v>
      </c>
      <c r="R44" s="321" t="s">
        <v>4</v>
      </c>
      <c r="S44" s="321" t="s">
        <v>4</v>
      </c>
      <c r="T44" s="321" t="s">
        <v>4</v>
      </c>
      <c r="U44" s="321" t="s">
        <v>4</v>
      </c>
      <c r="V44" s="321" t="s">
        <v>4</v>
      </c>
      <c r="W44" s="321" t="s">
        <v>58</v>
      </c>
      <c r="X44" s="321" t="s">
        <v>58</v>
      </c>
      <c r="Y44" s="321" t="s">
        <v>4</v>
      </c>
      <c r="Z44" s="321" t="s">
        <v>4</v>
      </c>
      <c r="AA44" s="321" t="s">
        <v>4</v>
      </c>
      <c r="AB44" s="321" t="s">
        <v>4</v>
      </c>
      <c r="AC44" s="321" t="s">
        <v>4</v>
      </c>
      <c r="AD44" s="321" t="s">
        <v>58</v>
      </c>
      <c r="AE44" s="321" t="s">
        <v>58</v>
      </c>
      <c r="AF44" s="321" t="s">
        <v>4</v>
      </c>
      <c r="AG44" s="321" t="s">
        <v>4</v>
      </c>
      <c r="AH44" s="321" t="s">
        <v>4</v>
      </c>
      <c r="AI44" s="321" t="s">
        <v>4</v>
      </c>
      <c r="AJ44" s="321" t="s">
        <v>4</v>
      </c>
      <c r="AK44" s="321" t="s">
        <v>58</v>
      </c>
      <c r="AL44" s="321" t="s">
        <v>58</v>
      </c>
      <c r="AM44" s="321" t="s">
        <v>4</v>
      </c>
      <c r="AN44" s="318"/>
      <c r="AO44" s="491"/>
      <c r="AP44" s="491"/>
      <c r="AQ44" s="491"/>
      <c r="AR44" s="491"/>
      <c r="AS44" s="499"/>
      <c r="AT44" s="499"/>
      <c r="AU44" s="499"/>
    </row>
    <row r="45" spans="1:47" x14ac:dyDescent="0.25">
      <c r="A45" s="500" t="s">
        <v>48</v>
      </c>
      <c r="B45" s="501"/>
      <c r="C45" s="317" t="s">
        <v>19</v>
      </c>
      <c r="D45" s="318"/>
      <c r="E45" s="319">
        <v>1</v>
      </c>
      <c r="F45" s="319">
        <v>2</v>
      </c>
      <c r="G45" s="319">
        <v>3</v>
      </c>
      <c r="H45" s="319">
        <v>4</v>
      </c>
      <c r="I45" s="319">
        <v>5</v>
      </c>
      <c r="J45" s="319">
        <v>6</v>
      </c>
      <c r="K45" s="319">
        <v>7</v>
      </c>
      <c r="L45" s="319">
        <v>8</v>
      </c>
      <c r="M45" s="319">
        <v>9</v>
      </c>
      <c r="N45" s="319">
        <v>10</v>
      </c>
      <c r="O45" s="319">
        <v>11</v>
      </c>
      <c r="P45" s="319">
        <v>12</v>
      </c>
      <c r="Q45" s="319">
        <v>13</v>
      </c>
      <c r="R45" s="319">
        <v>14</v>
      </c>
      <c r="S45" s="319">
        <v>15</v>
      </c>
      <c r="T45" s="319">
        <v>16</v>
      </c>
      <c r="U45" s="319">
        <v>17</v>
      </c>
      <c r="V45" s="319">
        <v>18</v>
      </c>
      <c r="W45" s="319">
        <v>19</v>
      </c>
      <c r="X45" s="319">
        <v>20</v>
      </c>
      <c r="Y45" s="319">
        <v>21</v>
      </c>
      <c r="Z45" s="319">
        <v>22</v>
      </c>
      <c r="AA45" s="319">
        <v>23</v>
      </c>
      <c r="AB45" s="319">
        <v>24</v>
      </c>
      <c r="AC45" s="319">
        <v>25</v>
      </c>
      <c r="AD45" s="319">
        <v>26</v>
      </c>
      <c r="AE45" s="319">
        <v>27</v>
      </c>
      <c r="AF45" s="319">
        <v>28</v>
      </c>
      <c r="AG45" s="319">
        <v>29</v>
      </c>
      <c r="AH45" s="319">
        <v>30</v>
      </c>
      <c r="AI45" s="318"/>
      <c r="AJ45" s="318"/>
      <c r="AK45" s="318"/>
      <c r="AL45" s="318"/>
      <c r="AM45" s="318"/>
      <c r="AN45" s="318"/>
      <c r="AO45" s="491">
        <f>COUNTIF(D46:AN46,"A")</f>
        <v>22</v>
      </c>
      <c r="AP45" s="491">
        <f>AVERAGE(AO45*$AF$13)</f>
        <v>110</v>
      </c>
      <c r="AQ45" s="491">
        <f>AVERAGE(AO45*$AF$14)</f>
        <v>132</v>
      </c>
      <c r="AR45" s="491">
        <f>AVERAGE(AO45*$AF$15)</f>
        <v>154</v>
      </c>
      <c r="AS45" s="499"/>
      <c r="AT45" s="499"/>
      <c r="AU45" s="499"/>
    </row>
    <row r="46" spans="1:47" x14ac:dyDescent="0.25">
      <c r="A46" s="500"/>
      <c r="B46" s="501"/>
      <c r="C46" s="320" t="s">
        <v>18</v>
      </c>
      <c r="D46" s="318"/>
      <c r="E46" s="321" t="s">
        <v>4</v>
      </c>
      <c r="F46" s="321" t="s">
        <v>4</v>
      </c>
      <c r="G46" s="321" t="s">
        <v>4</v>
      </c>
      <c r="H46" s="321" t="s">
        <v>4</v>
      </c>
      <c r="I46" s="321" t="s">
        <v>58</v>
      </c>
      <c r="J46" s="321" t="s">
        <v>58</v>
      </c>
      <c r="K46" s="321" t="s">
        <v>4</v>
      </c>
      <c r="L46" s="321" t="s">
        <v>4</v>
      </c>
      <c r="M46" s="321" t="s">
        <v>4</v>
      </c>
      <c r="N46" s="321" t="s">
        <v>4</v>
      </c>
      <c r="O46" s="321" t="s">
        <v>4</v>
      </c>
      <c r="P46" s="321" t="s">
        <v>58</v>
      </c>
      <c r="Q46" s="321" t="s">
        <v>58</v>
      </c>
      <c r="R46" s="321" t="s">
        <v>4</v>
      </c>
      <c r="S46" s="321" t="s">
        <v>4</v>
      </c>
      <c r="T46" s="321" t="s">
        <v>4</v>
      </c>
      <c r="U46" s="321" t="s">
        <v>4</v>
      </c>
      <c r="V46" s="321" t="s">
        <v>4</v>
      </c>
      <c r="W46" s="321" t="s">
        <v>58</v>
      </c>
      <c r="X46" s="321" t="s">
        <v>58</v>
      </c>
      <c r="Y46" s="321" t="s">
        <v>4</v>
      </c>
      <c r="Z46" s="321" t="s">
        <v>4</v>
      </c>
      <c r="AA46" s="321" t="s">
        <v>4</v>
      </c>
      <c r="AB46" s="321" t="s">
        <v>4</v>
      </c>
      <c r="AC46" s="321" t="s">
        <v>4</v>
      </c>
      <c r="AD46" s="321" t="s">
        <v>58</v>
      </c>
      <c r="AE46" s="321" t="s">
        <v>58</v>
      </c>
      <c r="AF46" s="321" t="s">
        <v>4</v>
      </c>
      <c r="AG46" s="321" t="s">
        <v>4</v>
      </c>
      <c r="AH46" s="321" t="s">
        <v>4</v>
      </c>
      <c r="AI46" s="318"/>
      <c r="AJ46" s="318"/>
      <c r="AK46" s="318"/>
      <c r="AL46" s="318"/>
      <c r="AM46" s="318"/>
      <c r="AN46" s="318"/>
      <c r="AO46" s="491"/>
      <c r="AP46" s="491"/>
      <c r="AQ46" s="491"/>
      <c r="AR46" s="491"/>
      <c r="AS46" s="499"/>
      <c r="AT46" s="499"/>
      <c r="AU46" s="499"/>
    </row>
    <row r="47" spans="1:47" x14ac:dyDescent="0.25">
      <c r="A47" s="500" t="s">
        <v>49</v>
      </c>
      <c r="B47" s="501"/>
      <c r="C47" s="317" t="s">
        <v>19</v>
      </c>
      <c r="D47" s="318"/>
      <c r="E47" s="318"/>
      <c r="F47" s="318"/>
      <c r="G47" s="319">
        <v>1</v>
      </c>
      <c r="H47" s="319">
        <v>2</v>
      </c>
      <c r="I47" s="319">
        <v>3</v>
      </c>
      <c r="J47" s="319">
        <v>4</v>
      </c>
      <c r="K47" s="319">
        <v>5</v>
      </c>
      <c r="L47" s="319">
        <v>6</v>
      </c>
      <c r="M47" s="319">
        <v>7</v>
      </c>
      <c r="N47" s="319">
        <v>8</v>
      </c>
      <c r="O47" s="319">
        <v>9</v>
      </c>
      <c r="P47" s="319">
        <v>10</v>
      </c>
      <c r="Q47" s="319">
        <v>11</v>
      </c>
      <c r="R47" s="319">
        <v>12</v>
      </c>
      <c r="S47" s="319">
        <v>13</v>
      </c>
      <c r="T47" s="319">
        <v>14</v>
      </c>
      <c r="U47" s="319">
        <v>15</v>
      </c>
      <c r="V47" s="319">
        <v>16</v>
      </c>
      <c r="W47" s="319">
        <v>17</v>
      </c>
      <c r="X47" s="319">
        <v>18</v>
      </c>
      <c r="Y47" s="319">
        <v>19</v>
      </c>
      <c r="Z47" s="319">
        <v>20</v>
      </c>
      <c r="AA47" s="319">
        <v>21</v>
      </c>
      <c r="AB47" s="319">
        <v>22</v>
      </c>
      <c r="AC47" s="319">
        <v>23</v>
      </c>
      <c r="AD47" s="319">
        <v>24</v>
      </c>
      <c r="AE47" s="319">
        <v>25</v>
      </c>
      <c r="AF47" s="319">
        <v>26</v>
      </c>
      <c r="AG47" s="319">
        <v>27</v>
      </c>
      <c r="AH47" s="319">
        <v>28</v>
      </c>
      <c r="AI47" s="319">
        <v>29</v>
      </c>
      <c r="AJ47" s="319">
        <v>30</v>
      </c>
      <c r="AK47" s="319">
        <v>31</v>
      </c>
      <c r="AL47" s="318"/>
      <c r="AM47" s="318"/>
      <c r="AN47" s="318"/>
      <c r="AO47" s="491">
        <f>COUNTIF(D48:AN48,"A")</f>
        <v>21</v>
      </c>
      <c r="AP47" s="491">
        <f>AVERAGE(AO47*$AF$13)</f>
        <v>105</v>
      </c>
      <c r="AQ47" s="491">
        <f>AVERAGE(AO47*$AF$14)</f>
        <v>126</v>
      </c>
      <c r="AR47" s="491">
        <f>AVERAGE(AO47*$AF$15)</f>
        <v>147</v>
      </c>
      <c r="AS47" s="499"/>
      <c r="AT47" s="499"/>
      <c r="AU47" s="499"/>
    </row>
    <row r="48" spans="1:47" x14ac:dyDescent="0.25">
      <c r="A48" s="500"/>
      <c r="B48" s="501"/>
      <c r="C48" s="320" t="s">
        <v>18</v>
      </c>
      <c r="D48" s="318"/>
      <c r="E48" s="318"/>
      <c r="F48" s="318"/>
      <c r="G48" s="321" t="s">
        <v>4</v>
      </c>
      <c r="H48" s="321" t="s">
        <v>4</v>
      </c>
      <c r="I48" s="321" t="s">
        <v>58</v>
      </c>
      <c r="J48" s="321" t="s">
        <v>58</v>
      </c>
      <c r="K48" s="321" t="s">
        <v>4</v>
      </c>
      <c r="L48" s="321" t="s">
        <v>4</v>
      </c>
      <c r="M48" s="321" t="s">
        <v>4</v>
      </c>
      <c r="N48" s="321" t="s">
        <v>11</v>
      </c>
      <c r="O48" s="321" t="s">
        <v>4</v>
      </c>
      <c r="P48" s="321" t="s">
        <v>58</v>
      </c>
      <c r="Q48" s="321" t="s">
        <v>58</v>
      </c>
      <c r="R48" s="321" t="s">
        <v>4</v>
      </c>
      <c r="S48" s="321" t="s">
        <v>4</v>
      </c>
      <c r="T48" s="321" t="s">
        <v>4</v>
      </c>
      <c r="U48" s="321" t="s">
        <v>4</v>
      </c>
      <c r="V48" s="321" t="s">
        <v>4</v>
      </c>
      <c r="W48" s="321" t="s">
        <v>58</v>
      </c>
      <c r="X48" s="321" t="s">
        <v>58</v>
      </c>
      <c r="Y48" s="321" t="s">
        <v>4</v>
      </c>
      <c r="Z48" s="321" t="s">
        <v>4</v>
      </c>
      <c r="AA48" s="321" t="s">
        <v>4</v>
      </c>
      <c r="AB48" s="321" t="s">
        <v>4</v>
      </c>
      <c r="AC48" s="321" t="s">
        <v>4</v>
      </c>
      <c r="AD48" s="321" t="s">
        <v>58</v>
      </c>
      <c r="AE48" s="321" t="s">
        <v>58</v>
      </c>
      <c r="AF48" s="321" t="s">
        <v>4</v>
      </c>
      <c r="AG48" s="321" t="s">
        <v>4</v>
      </c>
      <c r="AH48" s="321" t="s">
        <v>4</v>
      </c>
      <c r="AI48" s="321" t="s">
        <v>4</v>
      </c>
      <c r="AJ48" s="321" t="s">
        <v>4</v>
      </c>
      <c r="AK48" s="321" t="s">
        <v>58</v>
      </c>
      <c r="AL48" s="318"/>
      <c r="AM48" s="318"/>
      <c r="AN48" s="318"/>
      <c r="AO48" s="491"/>
      <c r="AP48" s="491"/>
      <c r="AQ48" s="491"/>
      <c r="AR48" s="491"/>
      <c r="AS48" s="499"/>
      <c r="AT48" s="499"/>
      <c r="AU48" s="499"/>
    </row>
    <row r="49" spans="1:52" x14ac:dyDescent="0.25">
      <c r="A49" s="500" t="s">
        <v>50</v>
      </c>
      <c r="B49" s="501"/>
      <c r="C49" s="317" t="s">
        <v>19</v>
      </c>
      <c r="D49" s="318"/>
      <c r="E49" s="318"/>
      <c r="F49" s="318"/>
      <c r="G49" s="318"/>
      <c r="H49" s="318"/>
      <c r="I49" s="318"/>
      <c r="J49" s="319">
        <v>1</v>
      </c>
      <c r="K49" s="319">
        <v>2</v>
      </c>
      <c r="L49" s="319">
        <v>3</v>
      </c>
      <c r="M49" s="319">
        <v>4</v>
      </c>
      <c r="N49" s="319">
        <v>5</v>
      </c>
      <c r="O49" s="319">
        <v>6</v>
      </c>
      <c r="P49" s="319">
        <v>7</v>
      </c>
      <c r="Q49" s="319">
        <v>8</v>
      </c>
      <c r="R49" s="319">
        <v>9</v>
      </c>
      <c r="S49" s="319">
        <v>10</v>
      </c>
      <c r="T49" s="319">
        <v>11</v>
      </c>
      <c r="U49" s="319">
        <v>12</v>
      </c>
      <c r="V49" s="319">
        <v>13</v>
      </c>
      <c r="W49" s="319">
        <v>14</v>
      </c>
      <c r="X49" s="319">
        <v>15</v>
      </c>
      <c r="Y49" s="319">
        <v>16</v>
      </c>
      <c r="Z49" s="319">
        <v>17</v>
      </c>
      <c r="AA49" s="319">
        <v>18</v>
      </c>
      <c r="AB49" s="319">
        <v>19</v>
      </c>
      <c r="AC49" s="319">
        <v>20</v>
      </c>
      <c r="AD49" s="319">
        <v>21</v>
      </c>
      <c r="AE49" s="319">
        <v>22</v>
      </c>
      <c r="AF49" s="319">
        <v>23</v>
      </c>
      <c r="AG49" s="319">
        <v>24</v>
      </c>
      <c r="AH49" s="319">
        <v>25</v>
      </c>
      <c r="AI49" s="319">
        <v>26</v>
      </c>
      <c r="AJ49" s="319">
        <v>27</v>
      </c>
      <c r="AK49" s="319">
        <v>28</v>
      </c>
      <c r="AL49" s="319">
        <v>29</v>
      </c>
      <c r="AM49" s="319">
        <v>30</v>
      </c>
      <c r="AN49" s="318"/>
      <c r="AO49" s="491">
        <f>COUNTIF(D50:AN50,"A")</f>
        <v>21</v>
      </c>
      <c r="AP49" s="491">
        <f>AVERAGE(AO49*$AF$13)</f>
        <v>105</v>
      </c>
      <c r="AQ49" s="491">
        <f>AVERAGE(AO49*$AF$14)</f>
        <v>126</v>
      </c>
      <c r="AR49" s="491">
        <f>AVERAGE(AO49*$AF$15)</f>
        <v>147</v>
      </c>
      <c r="AS49" s="499"/>
      <c r="AT49" s="499"/>
      <c r="AU49" s="499"/>
    </row>
    <row r="50" spans="1:52" x14ac:dyDescent="0.25">
      <c r="A50" s="500"/>
      <c r="B50" s="501"/>
      <c r="C50" s="320" t="s">
        <v>18</v>
      </c>
      <c r="D50" s="318"/>
      <c r="E50" s="318"/>
      <c r="F50" s="318"/>
      <c r="G50" s="318"/>
      <c r="H50" s="318"/>
      <c r="I50" s="318"/>
      <c r="J50" s="321" t="s">
        <v>58</v>
      </c>
      <c r="K50" s="321" t="s">
        <v>4</v>
      </c>
      <c r="L50" s="321" t="s">
        <v>4</v>
      </c>
      <c r="M50" s="321" t="s">
        <v>4</v>
      </c>
      <c r="N50" s="321" t="s">
        <v>4</v>
      </c>
      <c r="O50" s="321" t="s">
        <v>4</v>
      </c>
      <c r="P50" s="321" t="s">
        <v>58</v>
      </c>
      <c r="Q50" s="321" t="s">
        <v>58</v>
      </c>
      <c r="R50" s="321" t="s">
        <v>4</v>
      </c>
      <c r="S50" s="321" t="s">
        <v>4</v>
      </c>
      <c r="T50" s="321" t="s">
        <v>4</v>
      </c>
      <c r="U50" s="321" t="s">
        <v>4</v>
      </c>
      <c r="V50" s="321" t="s">
        <v>4</v>
      </c>
      <c r="W50" s="321" t="s">
        <v>58</v>
      </c>
      <c r="X50" s="321" t="s">
        <v>58</v>
      </c>
      <c r="Y50" s="321" t="s">
        <v>4</v>
      </c>
      <c r="Z50" s="321" t="s">
        <v>4</v>
      </c>
      <c r="AA50" s="321" t="s">
        <v>4</v>
      </c>
      <c r="AB50" s="321" t="s">
        <v>4</v>
      </c>
      <c r="AC50" s="321" t="s">
        <v>4</v>
      </c>
      <c r="AD50" s="321" t="s">
        <v>58</v>
      </c>
      <c r="AE50" s="321" t="s">
        <v>58</v>
      </c>
      <c r="AF50" s="321" t="s">
        <v>4</v>
      </c>
      <c r="AG50" s="321" t="s">
        <v>4</v>
      </c>
      <c r="AH50" s="321" t="s">
        <v>4</v>
      </c>
      <c r="AI50" s="321" t="s">
        <v>4</v>
      </c>
      <c r="AJ50" s="321" t="s">
        <v>4</v>
      </c>
      <c r="AK50" s="321" t="s">
        <v>58</v>
      </c>
      <c r="AL50" s="321" t="s">
        <v>58</v>
      </c>
      <c r="AM50" s="321" t="s">
        <v>4</v>
      </c>
      <c r="AN50" s="318"/>
      <c r="AO50" s="491"/>
      <c r="AP50" s="491"/>
      <c r="AQ50" s="491"/>
      <c r="AR50" s="491"/>
      <c r="AS50" s="499"/>
      <c r="AT50" s="499"/>
      <c r="AU50" s="499"/>
    </row>
    <row r="51" spans="1:52" x14ac:dyDescent="0.25">
      <c r="A51" s="500" t="s">
        <v>51</v>
      </c>
      <c r="B51" s="501"/>
      <c r="C51" s="317" t="s">
        <v>19</v>
      </c>
      <c r="D51" s="318"/>
      <c r="E51" s="319">
        <v>1</v>
      </c>
      <c r="F51" s="319">
        <v>2</v>
      </c>
      <c r="G51" s="319">
        <v>3</v>
      </c>
      <c r="H51" s="319">
        <v>4</v>
      </c>
      <c r="I51" s="319">
        <v>5</v>
      </c>
      <c r="J51" s="319">
        <v>6</v>
      </c>
      <c r="K51" s="319">
        <v>7</v>
      </c>
      <c r="L51" s="319">
        <v>8</v>
      </c>
      <c r="M51" s="319">
        <v>9</v>
      </c>
      <c r="N51" s="319">
        <v>10</v>
      </c>
      <c r="O51" s="319">
        <v>11</v>
      </c>
      <c r="P51" s="319">
        <v>12</v>
      </c>
      <c r="Q51" s="319">
        <v>13</v>
      </c>
      <c r="R51" s="319">
        <v>14</v>
      </c>
      <c r="S51" s="319">
        <v>15</v>
      </c>
      <c r="T51" s="319">
        <v>16</v>
      </c>
      <c r="U51" s="319">
        <v>17</v>
      </c>
      <c r="V51" s="319">
        <v>18</v>
      </c>
      <c r="W51" s="319">
        <v>19</v>
      </c>
      <c r="X51" s="319">
        <v>20</v>
      </c>
      <c r="Y51" s="319">
        <v>21</v>
      </c>
      <c r="Z51" s="319">
        <v>22</v>
      </c>
      <c r="AA51" s="319">
        <v>23</v>
      </c>
      <c r="AB51" s="319">
        <v>24</v>
      </c>
      <c r="AC51" s="319">
        <v>25</v>
      </c>
      <c r="AD51" s="319">
        <v>26</v>
      </c>
      <c r="AE51" s="319">
        <v>27</v>
      </c>
      <c r="AF51" s="319">
        <v>28</v>
      </c>
      <c r="AG51" s="319">
        <v>29</v>
      </c>
      <c r="AH51" s="319">
        <v>30</v>
      </c>
      <c r="AI51" s="319">
        <v>31</v>
      </c>
      <c r="AJ51" s="318"/>
      <c r="AK51" s="318"/>
      <c r="AL51" s="318"/>
      <c r="AM51" s="318"/>
      <c r="AN51" s="318"/>
      <c r="AO51" s="491">
        <f>COUNTIF(D52:AN52,"A")</f>
        <v>15</v>
      </c>
      <c r="AP51" s="491">
        <f>AVERAGE(AO51*$AF$13)</f>
        <v>75</v>
      </c>
      <c r="AQ51" s="491">
        <f>AVERAGE(AO51*$AF$14)</f>
        <v>90</v>
      </c>
      <c r="AR51" s="491">
        <f>AVERAGE(AO51*$AF$15)</f>
        <v>105</v>
      </c>
      <c r="AS51" s="499"/>
      <c r="AT51" s="499"/>
      <c r="AU51" s="499"/>
    </row>
    <row r="52" spans="1:52" x14ac:dyDescent="0.25">
      <c r="A52" s="512"/>
      <c r="B52" s="513"/>
      <c r="C52" s="322" t="s">
        <v>18</v>
      </c>
      <c r="D52" s="323"/>
      <c r="E52" s="324" t="s">
        <v>4</v>
      </c>
      <c r="F52" s="324" t="s">
        <v>4</v>
      </c>
      <c r="G52" s="324" t="s">
        <v>4</v>
      </c>
      <c r="H52" s="324" t="s">
        <v>4</v>
      </c>
      <c r="I52" s="324" t="s">
        <v>58</v>
      </c>
      <c r="J52" s="324" t="s">
        <v>58</v>
      </c>
      <c r="K52" s="324" t="s">
        <v>4</v>
      </c>
      <c r="L52" s="324" t="s">
        <v>11</v>
      </c>
      <c r="M52" s="324" t="s">
        <v>4</v>
      </c>
      <c r="N52" s="324" t="s">
        <v>4</v>
      </c>
      <c r="O52" s="324" t="s">
        <v>4</v>
      </c>
      <c r="P52" s="324" t="s">
        <v>58</v>
      </c>
      <c r="Q52" s="324" t="s">
        <v>58</v>
      </c>
      <c r="R52" s="324" t="s">
        <v>4</v>
      </c>
      <c r="S52" s="324" t="s">
        <v>4</v>
      </c>
      <c r="T52" s="324" t="s">
        <v>4</v>
      </c>
      <c r="U52" s="324" t="s">
        <v>4</v>
      </c>
      <c r="V52" s="324" t="s">
        <v>4</v>
      </c>
      <c r="W52" s="324" t="s">
        <v>58</v>
      </c>
      <c r="X52" s="324" t="s">
        <v>58</v>
      </c>
      <c r="Y52" s="324" t="s">
        <v>4</v>
      </c>
      <c r="Z52" s="324" t="s">
        <v>4</v>
      </c>
      <c r="AA52" s="325" t="s">
        <v>5</v>
      </c>
      <c r="AB52" s="325"/>
      <c r="AC52" s="325"/>
      <c r="AD52" s="325"/>
      <c r="AE52" s="325"/>
      <c r="AF52" s="325" t="s">
        <v>5</v>
      </c>
      <c r="AG52" s="325" t="s">
        <v>5</v>
      </c>
      <c r="AH52" s="325" t="s">
        <v>5</v>
      </c>
      <c r="AI52" s="325" t="s">
        <v>5</v>
      </c>
      <c r="AJ52" s="323"/>
      <c r="AK52" s="323"/>
      <c r="AL52" s="323"/>
      <c r="AM52" s="323"/>
      <c r="AN52" s="323"/>
      <c r="AO52" s="491"/>
      <c r="AP52" s="491"/>
      <c r="AQ52" s="491"/>
      <c r="AR52" s="491"/>
      <c r="AS52" s="499"/>
      <c r="AT52" s="499"/>
      <c r="AU52" s="499"/>
    </row>
    <row r="53" spans="1:52" ht="28.5" customHeight="1" x14ac:dyDescent="0.25">
      <c r="A53" s="511" t="s">
        <v>299</v>
      </c>
      <c r="B53" s="511"/>
      <c r="C53" s="511"/>
      <c r="D53" s="511"/>
      <c r="E53" s="511"/>
      <c r="F53" s="511"/>
      <c r="G53" s="511"/>
      <c r="H53" s="511"/>
      <c r="I53" s="511"/>
      <c r="J53" s="511"/>
      <c r="K53" s="511"/>
      <c r="L53" s="511"/>
      <c r="M53" s="511"/>
      <c r="N53" s="511"/>
      <c r="O53" s="511"/>
      <c r="P53" s="511"/>
      <c r="Q53" s="511"/>
      <c r="R53" s="511"/>
      <c r="S53" s="511"/>
      <c r="T53" s="511"/>
      <c r="U53" s="511"/>
      <c r="V53" s="511"/>
      <c r="W53" s="511"/>
      <c r="X53" s="511"/>
      <c r="Y53" s="511"/>
      <c r="Z53" s="511"/>
      <c r="AA53" s="511"/>
      <c r="AB53" s="511"/>
      <c r="AC53" s="511"/>
      <c r="AD53" s="511"/>
      <c r="AE53" s="511"/>
      <c r="AF53" s="511"/>
      <c r="AG53" s="511"/>
      <c r="AH53" s="511"/>
      <c r="AI53" s="511"/>
      <c r="AJ53" s="511"/>
      <c r="AK53" s="511"/>
      <c r="AL53" s="511"/>
      <c r="AM53" s="511"/>
      <c r="AN53" s="511"/>
      <c r="AO53" s="327">
        <f>SUM(AO33:AO51)</f>
        <v>189</v>
      </c>
      <c r="AP53" s="327">
        <f>SUM(AP33:AP51)</f>
        <v>945</v>
      </c>
      <c r="AQ53" s="327">
        <f>SUM(AQ33:AQ51)</f>
        <v>1134</v>
      </c>
      <c r="AR53" s="327">
        <f>SUM(AR33:AR51)</f>
        <v>1323</v>
      </c>
      <c r="AS53" s="328">
        <v>950</v>
      </c>
      <c r="AT53" s="328">
        <v>900</v>
      </c>
      <c r="AU53" s="328"/>
    </row>
    <row r="54" spans="1:52" x14ac:dyDescent="0.25">
      <c r="AS54" s="32"/>
      <c r="AT54" s="32"/>
    </row>
    <row r="55" spans="1:52" ht="15" customHeight="1" x14ac:dyDescent="0.25">
      <c r="T55" s="32"/>
    </row>
    <row r="56" spans="1:52" x14ac:dyDescent="0.25">
      <c r="AE56" s="97"/>
      <c r="AF56" s="97"/>
      <c r="AG56" s="97"/>
      <c r="AV56" s="26"/>
      <c r="AW56" s="26"/>
      <c r="AX56" s="26"/>
      <c r="AY56"/>
      <c r="AZ56"/>
    </row>
  </sheetData>
  <sheetProtection algorithmName="SHA-512" hashValue="VlqZaP5kRyKuPfdPQ42utTPEOiZ/aJHaEO5ZI8Fwg2fjsaltimLj7FomXxXARYg5rKP0m5M6MVIzJNKjRvC4ug==" saltValue="lpzdtcRFOnEIhijPd60MQA==" spinCount="100000" sheet="1" objects="1" scenarios="1"/>
  <mergeCells count="92">
    <mergeCell ref="A4:AU4"/>
    <mergeCell ref="D31:J31"/>
    <mergeCell ref="AB12:AE12"/>
    <mergeCell ref="AM22:AP22"/>
    <mergeCell ref="AC22:AL22"/>
    <mergeCell ref="K24:X25"/>
    <mergeCell ref="K28:X29"/>
    <mergeCell ref="B11:W12"/>
    <mergeCell ref="AA11:AU11"/>
    <mergeCell ref="AB15:AE15"/>
    <mergeCell ref="AB14:AE14"/>
    <mergeCell ref="AB13:AE13"/>
    <mergeCell ref="AM23:AP23"/>
    <mergeCell ref="AB16:AT18"/>
    <mergeCell ref="A8:AN9"/>
    <mergeCell ref="K31:Q31"/>
    <mergeCell ref="AR37:AR38"/>
    <mergeCell ref="AQ37:AQ38"/>
    <mergeCell ref="AP37:AP38"/>
    <mergeCell ref="AR43:AR44"/>
    <mergeCell ref="AR51:AR52"/>
    <mergeCell ref="AQ51:AQ52"/>
    <mergeCell ref="AP51:AP52"/>
    <mergeCell ref="AQ43:AQ44"/>
    <mergeCell ref="AP45:AP46"/>
    <mergeCell ref="AR47:AR48"/>
    <mergeCell ref="AR49:AR50"/>
    <mergeCell ref="AQ45:AQ46"/>
    <mergeCell ref="AO49:AO50"/>
    <mergeCell ref="AP49:AP50"/>
    <mergeCell ref="AQ41:AQ42"/>
    <mergeCell ref="AQ47:AQ48"/>
    <mergeCell ref="A53:AN53"/>
    <mergeCell ref="AQ49:AQ50"/>
    <mergeCell ref="AO51:AO52"/>
    <mergeCell ref="A51:B52"/>
    <mergeCell ref="A49:B50"/>
    <mergeCell ref="A41:B42"/>
    <mergeCell ref="AP47:AP48"/>
    <mergeCell ref="AP43:AP44"/>
    <mergeCell ref="A1:AP1"/>
    <mergeCell ref="AP41:AP42"/>
    <mergeCell ref="A3:AU3"/>
    <mergeCell ref="AM21:AP21"/>
    <mergeCell ref="AB21:AL21"/>
    <mergeCell ref="AT33:AT52"/>
    <mergeCell ref="AT31:AT32"/>
    <mergeCell ref="A33:B34"/>
    <mergeCell ref="A35:B36"/>
    <mergeCell ref="Y31:AE31"/>
    <mergeCell ref="AF31:AL31"/>
    <mergeCell ref="A31:C32"/>
    <mergeCell ref="A39:B40"/>
    <mergeCell ref="AS33:AS52"/>
    <mergeCell ref="AR41:AR42"/>
    <mergeCell ref="AP35:AP36"/>
    <mergeCell ref="A37:B38"/>
    <mergeCell ref="AO43:AO44"/>
    <mergeCell ref="AO47:AO48"/>
    <mergeCell ref="A43:B44"/>
    <mergeCell ref="A47:B48"/>
    <mergeCell ref="A45:B46"/>
    <mergeCell ref="AU33:AU52"/>
    <mergeCell ref="AO41:AO42"/>
    <mergeCell ref="AO39:AO40"/>
    <mergeCell ref="AO37:AO38"/>
    <mergeCell ref="AR35:AR36"/>
    <mergeCell ref="AQ35:AQ36"/>
    <mergeCell ref="AP39:AP40"/>
    <mergeCell ref="AQ39:AQ40"/>
    <mergeCell ref="AR39:AR40"/>
    <mergeCell ref="AR45:AR46"/>
    <mergeCell ref="AO45:AO46"/>
    <mergeCell ref="AR33:AR34"/>
    <mergeCell ref="AP33:AP34"/>
    <mergeCell ref="AO33:AO34"/>
    <mergeCell ref="AQ33:AQ34"/>
    <mergeCell ref="AO35:AO36"/>
    <mergeCell ref="AC23:AL23"/>
    <mergeCell ref="AC24:AL24"/>
    <mergeCell ref="AM24:AP24"/>
    <mergeCell ref="R31:X31"/>
    <mergeCell ref="AM31:AN31"/>
    <mergeCell ref="AM25:AP25"/>
    <mergeCell ref="AM26:AP26"/>
    <mergeCell ref="AC26:AL26"/>
    <mergeCell ref="AC25:AL25"/>
    <mergeCell ref="AB27:AV29"/>
    <mergeCell ref="AU31:AU32"/>
    <mergeCell ref="AO31:AO32"/>
    <mergeCell ref="AP31:AR31"/>
    <mergeCell ref="AS31:AS32"/>
  </mergeCells>
  <conditionalFormatting sqref="J34:AN34 F36:AI36 H38:AL38 D40:AG40 F42:AJ42 I44:AM44 E46:AH46 G48:AK48 J50:AM50 E52:AI52">
    <cfRule type="containsText" dxfId="4" priority="5" operator="containsText" text="A">
      <formula>NOT(ISERROR(SEARCH("A",D34)))</formula>
    </cfRule>
  </conditionalFormatting>
  <conditionalFormatting sqref="D33:AN52">
    <cfRule type="containsText" dxfId="3" priority="1" operator="containsText" text="E">
      <formula>NOT(ISERROR(SEARCH("E",D33)))</formula>
    </cfRule>
    <cfRule type="containsText" dxfId="2" priority="2" operator="containsText" text="D">
      <formula>NOT(ISERROR(SEARCH("D",D33)))</formula>
    </cfRule>
    <cfRule type="containsText" dxfId="1" priority="3" operator="containsText" text="C">
      <formula>NOT(ISERROR(SEARCH("C",D33)))</formula>
    </cfRule>
    <cfRule type="containsText" dxfId="0" priority="4" operator="containsText" text="B">
      <formula>NOT(ISERROR(SEARCH("B",D33)))</formula>
    </cfRule>
  </conditionalFormatting>
  <dataValidations count="3">
    <dataValidation type="decimal" allowBlank="1" showInputMessage="1" showErrorMessage="1" sqref="AF13:AF15">
      <formula1>0</formula1>
      <formula2>10</formula2>
    </dataValidation>
    <dataValidation type="list" allowBlank="1" showInputMessage="1" showErrorMessage="1" sqref="D36:E36 D38:G38 D42:E42 E44:H44 D46 D48:F48 E50:I50 D52 AL48 AJ52:AL52 AI46:AL46 AK42:AL42 AH40:AL40 AJ36:AL36">
      <formula1>$AW$1:$AW$51</formula1>
    </dataValidation>
    <dataValidation type="list" allowBlank="1" showInputMessage="1" showErrorMessage="1" sqref="E46:AH46 J50:AN50 AM52:AN52 AM42:AN42 AM40:AN40 AM36:AN36 AM46:AN46 AM48:AN48 H38:AN38 D34:AN34 I44:AN44 D50 D44 G48:AK48 E52:AI52 F42:AJ42 D40:AG40 F36:AI36">
      <formula1>$AB$22:$AB$26</formula1>
    </dataValidation>
  </dataValidations>
  <hyperlinks>
    <hyperlink ref="AQ1" location="Inicio!A1" display="Ir a Tabla de contenido"/>
  </hyperlinks>
  <pageMargins left="0.7" right="0.17" top="0.27" bottom="0.28000000000000003" header="0.3" footer="0.17"/>
  <pageSetup paperSize="9" scale="69" fitToHeight="0"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1:AE74"/>
  <sheetViews>
    <sheetView showGridLines="0" zoomScaleNormal="100" workbookViewId="0">
      <pane ySplit="1" topLeftCell="A8" activePane="bottomLeft" state="frozen"/>
      <selection pane="bottomLeft" activeCell="A2" sqref="A2:H2"/>
    </sheetView>
  </sheetViews>
  <sheetFormatPr baseColWidth="10" defaultRowHeight="15" x14ac:dyDescent="0.25"/>
  <cols>
    <col min="1" max="1" width="4.28515625" style="166" customWidth="1"/>
    <col min="2" max="7" width="22.5703125" style="166" customWidth="1"/>
    <col min="8" max="8" width="25.28515625" style="166" customWidth="1"/>
    <col min="9" max="10" width="11.42578125" style="166"/>
    <col min="11" max="11" width="2.5703125" style="205" customWidth="1"/>
    <col min="12" max="12" width="11.42578125" style="166"/>
    <col min="13" max="13" width="3.7109375" style="166" customWidth="1"/>
    <col min="14" max="14" width="14.85546875" style="166" customWidth="1"/>
    <col min="15" max="15" width="11.85546875" style="166" bestFit="1" customWidth="1"/>
    <col min="16" max="16" width="7.28515625" style="166" customWidth="1"/>
    <col min="17" max="17" width="10.42578125" style="166" bestFit="1" customWidth="1"/>
    <col min="18" max="18" width="7.28515625" style="166" customWidth="1"/>
    <col min="19" max="19" width="0.7109375" style="166" customWidth="1"/>
    <col min="20" max="20" width="11.5703125" style="166" bestFit="1" customWidth="1"/>
    <col min="21" max="21" width="20.85546875" style="166" customWidth="1"/>
    <col min="22" max="22" width="9.5703125" style="166" bestFit="1" customWidth="1"/>
    <col min="23" max="23" width="7.85546875" style="166" customWidth="1"/>
    <col min="24" max="24" width="10.42578125" style="166" customWidth="1"/>
    <col min="25" max="25" width="10" style="166" customWidth="1"/>
    <col min="26" max="26" width="8.28515625" style="166" customWidth="1"/>
    <col min="27" max="27" width="7.7109375" style="166" customWidth="1"/>
    <col min="28" max="16384" width="11.42578125" style="166"/>
  </cols>
  <sheetData>
    <row r="1" spans="1:31" ht="36" customHeight="1" x14ac:dyDescent="0.5">
      <c r="A1" s="549" t="s">
        <v>273</v>
      </c>
      <c r="B1" s="549"/>
      <c r="C1" s="549"/>
      <c r="D1" s="549"/>
      <c r="E1" s="549"/>
      <c r="F1" s="549"/>
      <c r="G1" s="549"/>
      <c r="I1" s="165" t="s">
        <v>87</v>
      </c>
      <c r="N1" s="248" t="s">
        <v>372</v>
      </c>
      <c r="O1" s="167"/>
      <c r="P1" s="167"/>
    </row>
    <row r="2" spans="1:31" ht="21" customHeight="1" x14ac:dyDescent="0.25">
      <c r="A2" s="550" t="s">
        <v>351</v>
      </c>
      <c r="B2" s="550"/>
      <c r="C2" s="550"/>
      <c r="D2" s="550"/>
      <c r="E2" s="550"/>
      <c r="F2" s="550"/>
      <c r="G2" s="550"/>
      <c r="H2" s="550"/>
      <c r="I2" s="240"/>
      <c r="J2" s="199"/>
      <c r="K2" s="206"/>
      <c r="M2" s="168"/>
      <c r="N2" s="169" t="s">
        <v>373</v>
      </c>
      <c r="O2" s="169"/>
      <c r="P2" s="169"/>
      <c r="Q2" s="169"/>
      <c r="R2" s="169"/>
      <c r="S2" s="169"/>
      <c r="T2" s="169"/>
      <c r="U2" s="169"/>
      <c r="V2" s="169"/>
      <c r="W2" s="169"/>
      <c r="X2" s="169"/>
      <c r="Y2" s="169"/>
      <c r="Z2" s="169"/>
      <c r="AA2" s="169"/>
      <c r="AB2" s="169"/>
      <c r="AC2" s="169"/>
      <c r="AD2" s="169"/>
      <c r="AE2" s="169"/>
    </row>
    <row r="3" spans="1:31" ht="36" customHeight="1" x14ac:dyDescent="0.25">
      <c r="A3" s="547" t="s">
        <v>352</v>
      </c>
      <c r="B3" s="547"/>
      <c r="C3" s="547"/>
      <c r="D3" s="547"/>
      <c r="E3" s="547"/>
      <c r="F3" s="547"/>
      <c r="G3" s="547"/>
      <c r="H3" s="547"/>
      <c r="I3" s="241"/>
      <c r="J3" s="200"/>
      <c r="K3" s="207"/>
      <c r="M3" s="168"/>
      <c r="O3" s="526" t="s">
        <v>293</v>
      </c>
      <c r="P3" s="526"/>
      <c r="Q3" s="526"/>
      <c r="R3" s="526"/>
      <c r="T3" s="526" t="s">
        <v>296</v>
      </c>
      <c r="U3" s="526"/>
      <c r="V3" s="526"/>
      <c r="W3" s="526"/>
    </row>
    <row r="4" spans="1:31" ht="35.25" customHeight="1" thickBot="1" x14ac:dyDescent="0.3">
      <c r="A4" s="548" t="s">
        <v>353</v>
      </c>
      <c r="B4" s="548"/>
      <c r="C4" s="548"/>
      <c r="D4" s="548"/>
      <c r="E4" s="548"/>
      <c r="F4" s="548"/>
      <c r="G4" s="548"/>
      <c r="H4" s="548"/>
      <c r="I4" s="315"/>
      <c r="J4" s="198"/>
      <c r="K4" s="208"/>
      <c r="M4" s="168"/>
      <c r="O4" s="528" t="s">
        <v>294</v>
      </c>
      <c r="P4" s="528"/>
      <c r="Q4" s="528"/>
      <c r="R4" s="528"/>
      <c r="S4" s="314"/>
      <c r="T4" s="528" t="s">
        <v>298</v>
      </c>
      <c r="U4" s="528"/>
      <c r="V4" s="527" t="s">
        <v>297</v>
      </c>
      <c r="W4" s="527"/>
      <c r="X4" s="176"/>
      <c r="Y4" s="176"/>
      <c r="Z4" s="89"/>
      <c r="AA4" s="243"/>
    </row>
    <row r="5" spans="1:31" ht="35.25" customHeight="1" x14ac:dyDescent="0.4">
      <c r="A5" s="539" t="s">
        <v>371</v>
      </c>
      <c r="B5" s="539"/>
      <c r="C5" s="539"/>
      <c r="D5" s="539"/>
      <c r="E5" s="539"/>
      <c r="F5" s="539"/>
      <c r="G5" s="539"/>
      <c r="H5" s="539"/>
      <c r="I5" s="175"/>
      <c r="N5" s="344" t="s">
        <v>89</v>
      </c>
      <c r="O5" s="346" t="s">
        <v>355</v>
      </c>
      <c r="P5" s="347" t="s">
        <v>295</v>
      </c>
      <c r="Q5" s="348" t="s">
        <v>326</v>
      </c>
      <c r="R5" s="347" t="s">
        <v>295</v>
      </c>
      <c r="S5" s="26"/>
      <c r="T5" s="349" t="s">
        <v>327</v>
      </c>
      <c r="U5" s="349" t="s">
        <v>382</v>
      </c>
      <c r="V5" s="349" t="s">
        <v>140</v>
      </c>
      <c r="W5" s="349" t="s">
        <v>295</v>
      </c>
    </row>
    <row r="6" spans="1:31" ht="22.5" customHeight="1" x14ac:dyDescent="0.3">
      <c r="A6" s="214" t="s">
        <v>330</v>
      </c>
      <c r="B6" s="239"/>
      <c r="C6" s="239"/>
      <c r="D6" s="239"/>
      <c r="E6" s="239"/>
      <c r="F6" s="239"/>
      <c r="G6" s="239"/>
      <c r="H6" s="239"/>
      <c r="I6" s="239"/>
      <c r="J6" s="239"/>
      <c r="K6" s="209"/>
      <c r="N6" s="345" t="s">
        <v>36</v>
      </c>
      <c r="O6" s="283">
        <v>15</v>
      </c>
      <c r="P6" s="352">
        <f>O6/O6</f>
        <v>1</v>
      </c>
      <c r="Q6" s="283">
        <v>8</v>
      </c>
      <c r="R6" s="353">
        <f>Q6/O6*100</f>
        <v>53.333333333333336</v>
      </c>
      <c r="S6" s="354"/>
      <c r="T6" s="283">
        <v>5</v>
      </c>
      <c r="U6" s="355">
        <v>3</v>
      </c>
      <c r="V6" s="356">
        <f>T6*U6</f>
        <v>15</v>
      </c>
      <c r="W6" s="352">
        <f>V6/V6</f>
        <v>1</v>
      </c>
    </row>
    <row r="7" spans="1:31" ht="23.25" customHeight="1" x14ac:dyDescent="0.25">
      <c r="A7" s="545" t="s">
        <v>354</v>
      </c>
      <c r="B7" s="545"/>
      <c r="C7" s="545"/>
      <c r="D7" s="545"/>
      <c r="E7" s="545"/>
      <c r="F7" s="545"/>
      <c r="G7" s="545"/>
      <c r="H7" s="545"/>
      <c r="I7" s="545"/>
      <c r="J7" s="239"/>
      <c r="K7" s="209"/>
      <c r="N7" s="345" t="s">
        <v>80</v>
      </c>
      <c r="O7" s="283">
        <v>33</v>
      </c>
      <c r="P7" s="352">
        <f>O7/O7</f>
        <v>1</v>
      </c>
      <c r="Q7" s="283">
        <v>22</v>
      </c>
      <c r="R7" s="353">
        <f t="shared" ref="R7:R8" si="0">Q7/O7*100</f>
        <v>66.666666666666657</v>
      </c>
      <c r="S7" s="354"/>
      <c r="T7" s="283">
        <v>11</v>
      </c>
      <c r="U7" s="355">
        <v>3</v>
      </c>
      <c r="V7" s="356">
        <f t="shared" ref="V7:V8" si="1">T7*U7</f>
        <v>33</v>
      </c>
      <c r="W7" s="352">
        <f>V7/V7</f>
        <v>1</v>
      </c>
    </row>
    <row r="8" spans="1:31" ht="25.5" customHeight="1" x14ac:dyDescent="0.25">
      <c r="A8" s="545"/>
      <c r="B8" s="545"/>
      <c r="C8" s="545"/>
      <c r="D8" s="545"/>
      <c r="E8" s="545"/>
      <c r="F8" s="545"/>
      <c r="G8" s="545"/>
      <c r="H8" s="545"/>
      <c r="I8" s="545"/>
      <c r="J8" s="239"/>
      <c r="K8" s="209"/>
      <c r="N8" s="345" t="s">
        <v>81</v>
      </c>
      <c r="O8" s="283">
        <v>60</v>
      </c>
      <c r="P8" s="352">
        <f>O8/O8</f>
        <v>1</v>
      </c>
      <c r="Q8" s="283">
        <v>12</v>
      </c>
      <c r="R8" s="353">
        <f t="shared" si="0"/>
        <v>20</v>
      </c>
      <c r="S8" s="354"/>
      <c r="T8" s="283">
        <v>20</v>
      </c>
      <c r="U8" s="355">
        <v>3</v>
      </c>
      <c r="V8" s="356">
        <f t="shared" si="1"/>
        <v>60</v>
      </c>
      <c r="W8" s="352">
        <f>V8/V8</f>
        <v>1</v>
      </c>
    </row>
    <row r="9" spans="1:31" ht="47.25" customHeight="1" x14ac:dyDescent="0.25">
      <c r="A9" s="546"/>
      <c r="B9" s="546"/>
      <c r="C9" s="546"/>
      <c r="D9" s="546"/>
      <c r="E9" s="546"/>
      <c r="F9" s="546"/>
      <c r="G9" s="546"/>
      <c r="H9" s="546"/>
      <c r="I9" s="546"/>
      <c r="J9" s="239"/>
      <c r="K9" s="209"/>
      <c r="N9" s="242"/>
      <c r="O9" s="176"/>
      <c r="P9" s="243"/>
      <c r="Q9" s="176"/>
      <c r="R9" s="243"/>
      <c r="S9" s="244"/>
      <c r="T9" s="176"/>
      <c r="U9" s="176"/>
      <c r="V9" s="89"/>
      <c r="W9" s="243"/>
    </row>
    <row r="10" spans="1:31" ht="32.25" customHeight="1" x14ac:dyDescent="0.25">
      <c r="A10" s="170" t="s">
        <v>284</v>
      </c>
      <c r="B10" s="171"/>
      <c r="C10" s="171"/>
      <c r="D10" s="171"/>
      <c r="E10" s="171"/>
      <c r="N10" s="350"/>
      <c r="O10" s="351"/>
      <c r="P10" s="351"/>
      <c r="Q10" s="351"/>
      <c r="R10" s="351"/>
      <c r="S10" s="351"/>
      <c r="T10" s="351"/>
      <c r="U10" s="351"/>
      <c r="V10" s="351"/>
      <c r="W10" s="351"/>
      <c r="X10" s="351"/>
      <c r="Y10" s="351"/>
      <c r="Z10" s="351"/>
    </row>
    <row r="11" spans="1:31" ht="4.5" customHeight="1" x14ac:dyDescent="0.25">
      <c r="N11" s="351"/>
      <c r="O11" s="351"/>
      <c r="P11" s="351"/>
      <c r="Q11" s="351"/>
      <c r="R11" s="351"/>
      <c r="S11" s="351"/>
      <c r="T11" s="351"/>
      <c r="U11" s="351"/>
      <c r="V11" s="351"/>
      <c r="W11" s="351"/>
      <c r="X11" s="351"/>
      <c r="Y11" s="351"/>
      <c r="Z11" s="351"/>
    </row>
    <row r="12" spans="1:31" ht="78" customHeight="1" x14ac:dyDescent="0.25">
      <c r="A12" s="541" t="s">
        <v>94</v>
      </c>
      <c r="B12" s="542"/>
      <c r="C12" s="543" t="s">
        <v>308</v>
      </c>
      <c r="D12" s="543"/>
      <c r="E12" s="543" t="s">
        <v>207</v>
      </c>
      <c r="F12" s="543"/>
      <c r="G12" s="543" t="s">
        <v>208</v>
      </c>
      <c r="H12" s="544"/>
      <c r="N12" s="351"/>
      <c r="O12" s="351"/>
      <c r="P12" s="351"/>
      <c r="Q12" s="351"/>
      <c r="R12" s="351"/>
      <c r="S12" s="351"/>
      <c r="T12" s="351"/>
      <c r="U12" s="351"/>
      <c r="V12" s="351"/>
      <c r="W12" s="351"/>
      <c r="X12" s="351"/>
      <c r="Y12" s="351"/>
      <c r="Z12" s="351"/>
    </row>
    <row r="13" spans="1:31" x14ac:dyDescent="0.25">
      <c r="A13" s="541"/>
      <c r="B13" s="541"/>
      <c r="C13" s="201" t="s">
        <v>196</v>
      </c>
      <c r="D13" s="201" t="s">
        <v>140</v>
      </c>
      <c r="E13" s="201" t="s">
        <v>196</v>
      </c>
      <c r="F13" s="201" t="s">
        <v>140</v>
      </c>
      <c r="G13" s="201" t="s">
        <v>196</v>
      </c>
      <c r="H13" s="201" t="s">
        <v>140</v>
      </c>
      <c r="N13" s="351"/>
      <c r="O13" s="351"/>
      <c r="P13" s="351"/>
      <c r="Q13" s="351"/>
      <c r="R13" s="351"/>
      <c r="S13" s="351"/>
      <c r="T13" s="351"/>
      <c r="U13" s="351"/>
      <c r="V13" s="351"/>
      <c r="W13" s="351"/>
      <c r="X13" s="351"/>
      <c r="Y13" s="351"/>
      <c r="Z13" s="351"/>
    </row>
    <row r="14" spans="1:31" x14ac:dyDescent="0.25">
      <c r="A14" s="540" t="s">
        <v>195</v>
      </c>
      <c r="B14" s="540"/>
      <c r="C14" s="15">
        <v>0</v>
      </c>
      <c r="D14" s="15">
        <v>0</v>
      </c>
      <c r="E14" s="15">
        <v>0</v>
      </c>
      <c r="F14" s="15">
        <v>0</v>
      </c>
      <c r="G14" s="15">
        <v>0</v>
      </c>
      <c r="H14" s="15">
        <v>0</v>
      </c>
      <c r="N14" s="351"/>
      <c r="O14" s="351"/>
      <c r="P14" s="351"/>
      <c r="Q14" s="351"/>
      <c r="R14" s="351"/>
      <c r="S14" s="351"/>
      <c r="T14" s="351"/>
      <c r="U14" s="351"/>
      <c r="V14" s="351"/>
      <c r="W14" s="351"/>
      <c r="X14" s="351"/>
      <c r="Y14" s="351"/>
      <c r="Z14" s="351"/>
    </row>
    <row r="15" spans="1:31" x14ac:dyDescent="0.25">
      <c r="A15" s="540" t="s">
        <v>262</v>
      </c>
      <c r="B15" s="540"/>
      <c r="C15" s="15">
        <v>0</v>
      </c>
      <c r="D15" s="15">
        <v>0</v>
      </c>
      <c r="E15" s="15">
        <v>0</v>
      </c>
      <c r="F15" s="15">
        <v>0</v>
      </c>
      <c r="G15" s="15">
        <v>0</v>
      </c>
      <c r="H15" s="15">
        <v>0</v>
      </c>
    </row>
    <row r="16" spans="1:31" x14ac:dyDescent="0.25">
      <c r="A16" s="540" t="s">
        <v>263</v>
      </c>
      <c r="B16" s="540"/>
      <c r="C16" s="15">
        <v>0</v>
      </c>
      <c r="D16" s="15">
        <v>0</v>
      </c>
      <c r="E16" s="15">
        <v>0</v>
      </c>
      <c r="F16" s="15">
        <v>0</v>
      </c>
      <c r="G16" s="15">
        <v>0</v>
      </c>
      <c r="H16" s="15">
        <v>0</v>
      </c>
    </row>
    <row r="17" spans="1:8" x14ac:dyDescent="0.25">
      <c r="D17" s="172"/>
      <c r="F17" s="172"/>
      <c r="H17" s="172"/>
    </row>
    <row r="18" spans="1:8" x14ac:dyDescent="0.25">
      <c r="D18" s="172"/>
      <c r="F18" s="172"/>
      <c r="H18" s="172"/>
    </row>
    <row r="19" spans="1:8" ht="15.75" x14ac:dyDescent="0.25">
      <c r="A19" s="173" t="s">
        <v>197</v>
      </c>
    </row>
    <row r="21" spans="1:8" ht="18.75" x14ac:dyDescent="0.25">
      <c r="B21" s="202" t="s">
        <v>195</v>
      </c>
      <c r="D21" s="202" t="s">
        <v>262</v>
      </c>
      <c r="F21" s="202" t="s">
        <v>263</v>
      </c>
    </row>
    <row r="22" spans="1:8" x14ac:dyDescent="0.25">
      <c r="B22" s="106">
        <v>0</v>
      </c>
      <c r="D22" s="106">
        <v>0</v>
      </c>
      <c r="F22" s="106">
        <v>0</v>
      </c>
    </row>
    <row r="24" spans="1:8" ht="15.75" customHeight="1" x14ac:dyDescent="0.25">
      <c r="A24" s="538" t="s">
        <v>209</v>
      </c>
      <c r="B24" s="538"/>
      <c r="C24" s="538"/>
      <c r="D24" s="538"/>
      <c r="E24" s="538"/>
      <c r="F24" s="538"/>
      <c r="G24" s="538"/>
    </row>
    <row r="25" spans="1:8" ht="14.25" customHeight="1" x14ac:dyDescent="0.25">
      <c r="A25" s="538"/>
      <c r="B25" s="538"/>
      <c r="C25" s="538"/>
      <c r="D25" s="538"/>
      <c r="E25" s="538"/>
      <c r="F25" s="538"/>
      <c r="G25" s="538"/>
    </row>
    <row r="26" spans="1:8" ht="3.75" customHeight="1" x14ac:dyDescent="0.25">
      <c r="A26" s="174"/>
    </row>
    <row r="27" spans="1:8" x14ac:dyDescent="0.25">
      <c r="B27" s="203" t="s">
        <v>195</v>
      </c>
      <c r="D27" s="203" t="s">
        <v>262</v>
      </c>
      <c r="F27" s="203" t="s">
        <v>263</v>
      </c>
    </row>
    <row r="28" spans="1:8" x14ac:dyDescent="0.25">
      <c r="B28" s="107">
        <f>B22*D14</f>
        <v>0</v>
      </c>
      <c r="D28" s="107">
        <f>D22*D15</f>
        <v>0</v>
      </c>
      <c r="F28" s="107">
        <f>F22*D16</f>
        <v>0</v>
      </c>
    </row>
    <row r="30" spans="1:8" x14ac:dyDescent="0.25">
      <c r="A30" s="538" t="s">
        <v>210</v>
      </c>
      <c r="B30" s="538"/>
      <c r="C30" s="538"/>
      <c r="D30" s="538"/>
      <c r="E30" s="538"/>
      <c r="F30" s="538"/>
      <c r="G30" s="538"/>
    </row>
    <row r="31" spans="1:8" x14ac:dyDescent="0.25">
      <c r="A31" s="538"/>
      <c r="B31" s="538"/>
      <c r="C31" s="538"/>
      <c r="D31" s="538"/>
      <c r="E31" s="538"/>
      <c r="F31" s="538"/>
      <c r="G31" s="538"/>
    </row>
    <row r="32" spans="1:8" ht="3.75" customHeight="1" x14ac:dyDescent="0.25">
      <c r="A32" s="174"/>
    </row>
    <row r="33" spans="1:8" x14ac:dyDescent="0.25">
      <c r="B33" s="203" t="s">
        <v>195</v>
      </c>
      <c r="D33" s="203" t="s">
        <v>262</v>
      </c>
      <c r="F33" s="203" t="s">
        <v>263</v>
      </c>
    </row>
    <row r="34" spans="1:8" x14ac:dyDescent="0.25">
      <c r="B34" s="107">
        <f>B22*F14</f>
        <v>0</v>
      </c>
      <c r="D34" s="107">
        <f>D22*F15</f>
        <v>0</v>
      </c>
      <c r="F34" s="107">
        <f>F22*F16</f>
        <v>0</v>
      </c>
    </row>
    <row r="36" spans="1:8" x14ac:dyDescent="0.25">
      <c r="A36" s="538" t="s">
        <v>211</v>
      </c>
      <c r="B36" s="538"/>
      <c r="C36" s="538"/>
      <c r="D36" s="538"/>
      <c r="E36" s="538"/>
      <c r="F36" s="538"/>
      <c r="G36" s="538"/>
    </row>
    <row r="37" spans="1:8" x14ac:dyDescent="0.25">
      <c r="A37" s="538"/>
      <c r="B37" s="538"/>
      <c r="C37" s="538"/>
      <c r="D37" s="538"/>
      <c r="E37" s="538"/>
      <c r="F37" s="538"/>
      <c r="G37" s="538"/>
    </row>
    <row r="38" spans="1:8" ht="3.75" customHeight="1" x14ac:dyDescent="0.25">
      <c r="A38" s="174"/>
    </row>
    <row r="39" spans="1:8" x14ac:dyDescent="0.25">
      <c r="B39" s="203" t="s">
        <v>195</v>
      </c>
      <c r="D39" s="203" t="s">
        <v>262</v>
      </c>
      <c r="F39" s="203" t="s">
        <v>263</v>
      </c>
    </row>
    <row r="40" spans="1:8" x14ac:dyDescent="0.25">
      <c r="B40" s="107">
        <f>B22*H14</f>
        <v>0</v>
      </c>
      <c r="D40" s="107">
        <f>D22*H15</f>
        <v>0</v>
      </c>
      <c r="F40" s="107">
        <f>F22*H16</f>
        <v>0</v>
      </c>
    </row>
    <row r="43" spans="1:8" x14ac:dyDescent="0.25">
      <c r="B43" s="169" t="s">
        <v>226</v>
      </c>
    </row>
    <row r="44" spans="1:8" x14ac:dyDescent="0.25">
      <c r="B44" s="529" t="s">
        <v>307</v>
      </c>
      <c r="C44" s="530"/>
      <c r="D44" s="530"/>
      <c r="E44" s="530"/>
      <c r="F44" s="530"/>
      <c r="G44" s="530"/>
      <c r="H44" s="531"/>
    </row>
    <row r="45" spans="1:8" x14ac:dyDescent="0.25">
      <c r="B45" s="532"/>
      <c r="C45" s="533"/>
      <c r="D45" s="533"/>
      <c r="E45" s="533"/>
      <c r="F45" s="533"/>
      <c r="G45" s="533"/>
      <c r="H45" s="534"/>
    </row>
    <row r="46" spans="1:8" x14ac:dyDescent="0.25">
      <c r="B46" s="535"/>
      <c r="C46" s="536"/>
      <c r="D46" s="536"/>
      <c r="E46" s="536"/>
      <c r="F46" s="536"/>
      <c r="G46" s="536"/>
      <c r="H46" s="537"/>
    </row>
    <row r="50" spans="2:8" x14ac:dyDescent="0.25">
      <c r="H50" s="175"/>
    </row>
    <row r="51" spans="2:8" ht="21" x14ac:dyDescent="0.35">
      <c r="B51" s="176"/>
      <c r="C51" s="177"/>
      <c r="D51" s="176"/>
      <c r="E51" s="176"/>
      <c r="F51" s="176"/>
      <c r="G51" s="176"/>
      <c r="H51" s="176"/>
    </row>
    <row r="52" spans="2:8" x14ac:dyDescent="0.25">
      <c r="B52" s="176"/>
      <c r="C52" s="178"/>
      <c r="D52" s="179"/>
      <c r="E52" s="180"/>
      <c r="F52" s="181"/>
      <c r="G52" s="182"/>
      <c r="H52" s="176"/>
    </row>
    <row r="53" spans="2:8" x14ac:dyDescent="0.25">
      <c r="B53" s="176"/>
      <c r="C53" s="176"/>
      <c r="D53" s="183"/>
      <c r="E53" s="183"/>
      <c r="F53" s="183"/>
      <c r="G53" s="183"/>
      <c r="H53" s="176"/>
    </row>
    <row r="54" spans="2:8" x14ac:dyDescent="0.25">
      <c r="B54" s="176"/>
      <c r="C54" s="184"/>
      <c r="D54" s="180"/>
      <c r="E54" s="180"/>
      <c r="F54" s="180"/>
      <c r="G54" s="180"/>
      <c r="H54" s="176"/>
    </row>
    <row r="55" spans="2:8" x14ac:dyDescent="0.25">
      <c r="B55" s="176"/>
      <c r="C55" s="176"/>
      <c r="D55" s="176"/>
      <c r="E55" s="176"/>
      <c r="F55" s="176"/>
      <c r="G55" s="185"/>
      <c r="H55" s="176"/>
    </row>
    <row r="56" spans="2:8" x14ac:dyDescent="0.25">
      <c r="B56" s="176"/>
      <c r="C56" s="176"/>
      <c r="D56" s="176"/>
      <c r="E56" s="176"/>
      <c r="F56" s="176"/>
      <c r="G56" s="185"/>
      <c r="H56" s="176"/>
    </row>
    <row r="57" spans="2:8" x14ac:dyDescent="0.25">
      <c r="B57" s="176"/>
      <c r="C57" s="176"/>
      <c r="D57" s="176"/>
      <c r="E57" s="176"/>
      <c r="F57" s="176"/>
      <c r="G57" s="185"/>
      <c r="H57" s="176"/>
    </row>
    <row r="58" spans="2:8" x14ac:dyDescent="0.25">
      <c r="B58" s="176"/>
      <c r="C58" s="176"/>
      <c r="D58" s="176"/>
      <c r="E58" s="176"/>
      <c r="F58" s="176"/>
      <c r="G58" s="185"/>
      <c r="H58" s="176"/>
    </row>
    <row r="59" spans="2:8" x14ac:dyDescent="0.25">
      <c r="B59" s="176"/>
      <c r="C59" s="186"/>
      <c r="D59" s="176"/>
      <c r="E59" s="176"/>
      <c r="F59" s="176"/>
      <c r="G59" s="185"/>
      <c r="H59" s="176"/>
    </row>
    <row r="60" spans="2:8" x14ac:dyDescent="0.25">
      <c r="B60" s="176"/>
      <c r="C60" s="176"/>
      <c r="D60" s="176"/>
      <c r="E60" s="176"/>
      <c r="F60" s="176"/>
      <c r="G60" s="185"/>
      <c r="H60" s="176"/>
    </row>
    <row r="61" spans="2:8" x14ac:dyDescent="0.25">
      <c r="B61" s="176"/>
      <c r="C61" s="178"/>
      <c r="D61" s="179"/>
      <c r="E61" s="180"/>
      <c r="F61" s="181"/>
      <c r="G61" s="182"/>
      <c r="H61" s="176"/>
    </row>
    <row r="62" spans="2:8" x14ac:dyDescent="0.25">
      <c r="B62" s="176"/>
      <c r="C62" s="184"/>
      <c r="D62" s="179"/>
      <c r="E62" s="180"/>
      <c r="F62" s="181"/>
      <c r="G62" s="182"/>
      <c r="H62" s="176"/>
    </row>
    <row r="63" spans="2:8" x14ac:dyDescent="0.25">
      <c r="B63" s="176"/>
      <c r="C63" s="176"/>
      <c r="D63" s="176"/>
      <c r="E63" s="176"/>
      <c r="F63" s="176"/>
      <c r="G63" s="176"/>
      <c r="H63" s="176"/>
    </row>
    <row r="64" spans="2:8" x14ac:dyDescent="0.25">
      <c r="B64" s="176"/>
      <c r="C64" s="176"/>
      <c r="D64" s="176"/>
      <c r="E64" s="176"/>
      <c r="F64" s="176"/>
      <c r="G64" s="176"/>
      <c r="H64" s="176"/>
    </row>
    <row r="65" spans="1:8" x14ac:dyDescent="0.25">
      <c r="B65" s="176"/>
      <c r="C65" s="176"/>
      <c r="D65" s="176"/>
      <c r="E65" s="176"/>
      <c r="F65" s="176"/>
      <c r="G65" s="176"/>
      <c r="H65" s="176"/>
    </row>
    <row r="66" spans="1:8" x14ac:dyDescent="0.25">
      <c r="B66" s="176"/>
      <c r="C66" s="176"/>
      <c r="D66" s="176"/>
      <c r="E66" s="176"/>
      <c r="F66" s="176"/>
      <c r="G66" s="185"/>
      <c r="H66" s="176"/>
    </row>
    <row r="67" spans="1:8" x14ac:dyDescent="0.25">
      <c r="B67" s="176"/>
      <c r="C67" s="176"/>
      <c r="D67" s="176"/>
      <c r="E67" s="176"/>
      <c r="F67" s="176"/>
      <c r="G67" s="176"/>
      <c r="H67" s="176"/>
    </row>
    <row r="68" spans="1:8" x14ac:dyDescent="0.25">
      <c r="B68" s="176"/>
      <c r="C68" s="176"/>
      <c r="D68" s="183"/>
      <c r="E68" s="183"/>
      <c r="F68" s="183"/>
      <c r="G68" s="183"/>
      <c r="H68" s="176"/>
    </row>
    <row r="69" spans="1:8" x14ac:dyDescent="0.25">
      <c r="B69" s="176"/>
      <c r="C69" s="184"/>
      <c r="D69" s="180"/>
      <c r="E69" s="180"/>
      <c r="F69" s="180"/>
      <c r="G69" s="180"/>
      <c r="H69" s="176"/>
    </row>
    <row r="70" spans="1:8" x14ac:dyDescent="0.25">
      <c r="B70" s="176"/>
      <c r="C70" s="176"/>
      <c r="D70" s="176"/>
      <c r="E70" s="176"/>
      <c r="F70" s="176"/>
      <c r="G70" s="185"/>
      <c r="H70" s="176"/>
    </row>
    <row r="71" spans="1:8" x14ac:dyDescent="0.25">
      <c r="B71" s="176"/>
      <c r="C71" s="176"/>
      <c r="D71" s="176"/>
      <c r="E71" s="176"/>
      <c r="F71" s="176"/>
      <c r="G71" s="185"/>
      <c r="H71" s="176"/>
    </row>
    <row r="72" spans="1:8" x14ac:dyDescent="0.25">
      <c r="A72" s="175"/>
      <c r="B72" s="176"/>
      <c r="C72" s="176"/>
      <c r="D72" s="176"/>
      <c r="E72" s="176"/>
      <c r="F72" s="176"/>
      <c r="G72" s="185"/>
      <c r="H72" s="176"/>
    </row>
    <row r="73" spans="1:8" x14ac:dyDescent="0.25">
      <c r="A73" s="175"/>
      <c r="B73" s="175"/>
      <c r="C73" s="175"/>
      <c r="D73" s="175"/>
      <c r="E73" s="175"/>
      <c r="F73" s="175"/>
      <c r="G73" s="175"/>
      <c r="H73" s="175"/>
    </row>
    <row r="74" spans="1:8" x14ac:dyDescent="0.25">
      <c r="A74" s="175"/>
      <c r="B74" s="175"/>
      <c r="C74" s="175"/>
      <c r="D74" s="175"/>
      <c r="E74" s="175"/>
      <c r="F74" s="175"/>
      <c r="G74" s="175"/>
      <c r="H74" s="175"/>
    </row>
  </sheetData>
  <sheetProtection algorithmName="SHA-512" hashValue="egBFM1jnN19LoZnGzL/k2a/dOpBKgFV0J4DufcoxoKSdto+St3iKlI0+1hs+yPPQOUFCmZ3NwehE/rYvbTXntw==" saltValue="CJYYDokEAPo+yWh7TmQGUQ==" spinCount="100000" sheet="1" objects="1" scenarios="1"/>
  <mergeCells count="22">
    <mergeCell ref="A3:H3"/>
    <mergeCell ref="A4:H4"/>
    <mergeCell ref="A1:G1"/>
    <mergeCell ref="A24:G25"/>
    <mergeCell ref="A30:G31"/>
    <mergeCell ref="A2:H2"/>
    <mergeCell ref="O3:R3"/>
    <mergeCell ref="T3:W3"/>
    <mergeCell ref="V4:W4"/>
    <mergeCell ref="T4:U4"/>
    <mergeCell ref="B44:H46"/>
    <mergeCell ref="O4:R4"/>
    <mergeCell ref="A36:G37"/>
    <mergeCell ref="A5:H5"/>
    <mergeCell ref="A16:B16"/>
    <mergeCell ref="A15:B15"/>
    <mergeCell ref="A14:B14"/>
    <mergeCell ref="A12:B13"/>
    <mergeCell ref="G12:H12"/>
    <mergeCell ref="E12:F12"/>
    <mergeCell ref="C12:D12"/>
    <mergeCell ref="A7:I9"/>
  </mergeCells>
  <dataValidations count="2">
    <dataValidation type="decimal" operator="greaterThanOrEqual" allowBlank="1" showInputMessage="1" showErrorMessage="1" sqref="C14:H16">
      <formula1>0</formula1>
    </dataValidation>
    <dataValidation type="whole" operator="greaterThanOrEqual" allowBlank="1" showInputMessage="1" showErrorMessage="1" sqref="B22 D22 F22">
      <formula1>0</formula1>
    </dataValidation>
  </dataValidations>
  <hyperlinks>
    <hyperlink ref="I1" location="Inicio!A1" display="Ir a Tabla de contenido"/>
  </hyperlink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pageSetUpPr fitToPage="1"/>
  </sheetPr>
  <dimension ref="A1:E29"/>
  <sheetViews>
    <sheetView showGridLines="0" zoomScaleNormal="100" workbookViewId="0">
      <pane ySplit="2" topLeftCell="A12" activePane="bottomLeft" state="frozen"/>
      <selection pane="bottomLeft" activeCell="H27" sqref="H27"/>
    </sheetView>
  </sheetViews>
  <sheetFormatPr baseColWidth="10" defaultRowHeight="15" x14ac:dyDescent="0.25"/>
  <cols>
    <col min="1" max="1" width="22.42578125" style="166" customWidth="1"/>
    <col min="2" max="2" width="37" style="166" customWidth="1"/>
    <col min="3" max="5" width="20" style="375" customWidth="1"/>
    <col min="6" max="16384" width="11.42578125" style="166"/>
  </cols>
  <sheetData>
    <row r="1" spans="1:5" ht="27.75" customHeight="1" x14ac:dyDescent="0.35">
      <c r="A1" s="549" t="s">
        <v>21</v>
      </c>
      <c r="B1" s="549"/>
      <c r="C1" s="549"/>
      <c r="D1" s="549"/>
      <c r="E1" s="165" t="s">
        <v>87</v>
      </c>
    </row>
    <row r="2" spans="1:5" ht="42" customHeight="1" thickBot="1" x14ac:dyDescent="0.3">
      <c r="A2" s="554" t="s">
        <v>305</v>
      </c>
      <c r="B2" s="554"/>
      <c r="C2" s="554"/>
      <c r="D2" s="554"/>
      <c r="E2" s="554"/>
    </row>
    <row r="3" spans="1:5" ht="32.25" customHeight="1" thickTop="1" x14ac:dyDescent="0.4">
      <c r="A3" s="557" t="s">
        <v>274</v>
      </c>
      <c r="B3" s="557"/>
      <c r="C3" s="557"/>
      <c r="D3" s="557"/>
      <c r="E3" s="557"/>
    </row>
    <row r="4" spans="1:5" ht="23.25" x14ac:dyDescent="0.35">
      <c r="A4" s="214" t="s">
        <v>330</v>
      </c>
      <c r="B4" s="370"/>
      <c r="C4" s="371"/>
      <c r="D4" s="371"/>
      <c r="E4" s="371"/>
    </row>
    <row r="5" spans="1:5" ht="13.5" customHeight="1" x14ac:dyDescent="0.25">
      <c r="A5" s="434" t="s">
        <v>390</v>
      </c>
      <c r="B5" s="434"/>
      <c r="C5" s="434"/>
      <c r="D5" s="434"/>
      <c r="E5" s="434"/>
    </row>
    <row r="6" spans="1:5" ht="32.25" customHeight="1" x14ac:dyDescent="0.25">
      <c r="A6" s="431"/>
      <c r="B6" s="431"/>
      <c r="C6" s="431"/>
      <c r="D6" s="431"/>
      <c r="E6" s="431"/>
    </row>
    <row r="7" spans="1:5" ht="5.25" customHeight="1" x14ac:dyDescent="0.25">
      <c r="A7" s="372"/>
      <c r="B7" s="372"/>
      <c r="C7" s="372"/>
      <c r="D7" s="372"/>
      <c r="E7" s="372"/>
    </row>
    <row r="8" spans="1:5" ht="32.25" customHeight="1" x14ac:dyDescent="0.5">
      <c r="A8" s="204" t="s">
        <v>328</v>
      </c>
      <c r="B8" s="372"/>
      <c r="C8" s="372"/>
      <c r="D8" s="372"/>
      <c r="E8" s="372"/>
    </row>
    <row r="9" spans="1:5" s="374" customFormat="1" ht="33" customHeight="1" x14ac:dyDescent="0.25">
      <c r="A9" s="555" t="s">
        <v>154</v>
      </c>
      <c r="B9" s="336" t="s">
        <v>136</v>
      </c>
      <c r="C9" s="337" t="s">
        <v>132</v>
      </c>
      <c r="D9" s="337" t="s">
        <v>137</v>
      </c>
    </row>
    <row r="10" spans="1:5" ht="14.25" customHeight="1" x14ac:dyDescent="0.25">
      <c r="A10" s="555"/>
      <c r="B10" s="338" t="s">
        <v>133</v>
      </c>
      <c r="C10" s="321"/>
      <c r="D10" s="321"/>
      <c r="E10" s="166"/>
    </row>
    <row r="11" spans="1:5" ht="14.25" customHeight="1" x14ac:dyDescent="0.25">
      <c r="A11" s="555"/>
      <c r="B11" s="338" t="s">
        <v>134</v>
      </c>
      <c r="C11" s="321"/>
      <c r="D11" s="321"/>
      <c r="E11" s="166"/>
    </row>
    <row r="12" spans="1:5" ht="14.25" customHeight="1" x14ac:dyDescent="0.25">
      <c r="A12" s="555"/>
      <c r="B12" s="338" t="s">
        <v>135</v>
      </c>
      <c r="C12" s="321"/>
      <c r="D12" s="321"/>
      <c r="E12" s="166"/>
    </row>
    <row r="13" spans="1:5" ht="18.75" customHeight="1" x14ac:dyDescent="0.25">
      <c r="A13" s="555"/>
      <c r="B13" s="339" t="s">
        <v>138</v>
      </c>
      <c r="C13" s="340">
        <f t="shared" ref="C13:D13" si="0">SUM(C10:C12)</f>
        <v>0</v>
      </c>
      <c r="D13" s="340">
        <f t="shared" si="0"/>
        <v>0</v>
      </c>
      <c r="E13" s="166"/>
    </row>
    <row r="14" spans="1:5" ht="18" customHeight="1" x14ac:dyDescent="0.25">
      <c r="E14" s="166"/>
    </row>
    <row r="15" spans="1:5" ht="25.5" customHeight="1" x14ac:dyDescent="0.4">
      <c r="A15" s="373" t="s">
        <v>329</v>
      </c>
      <c r="E15" s="166"/>
    </row>
    <row r="16" spans="1:5" ht="24.75" customHeight="1" x14ac:dyDescent="0.25">
      <c r="A16" s="556" t="s">
        <v>368</v>
      </c>
      <c r="B16" s="556"/>
      <c r="C16" s="341" t="s">
        <v>139</v>
      </c>
      <c r="D16" s="341" t="s">
        <v>140</v>
      </c>
      <c r="E16" s="171"/>
    </row>
    <row r="17" spans="1:5" ht="24.75" customHeight="1" x14ac:dyDescent="0.25">
      <c r="A17" s="556"/>
      <c r="B17" s="556"/>
      <c r="C17" s="342" t="str">
        <f>IF(C13=0,"100%",D13/C13)</f>
        <v>100%</v>
      </c>
      <c r="D17" s="343">
        <v>1</v>
      </c>
      <c r="E17" s="166"/>
    </row>
    <row r="18" spans="1:5" ht="15" customHeight="1" x14ac:dyDescent="0.25">
      <c r="C18" s="166"/>
      <c r="D18" s="166"/>
      <c r="E18" s="166"/>
    </row>
    <row r="19" spans="1:5" ht="15" customHeight="1" x14ac:dyDescent="0.25">
      <c r="C19" s="166"/>
      <c r="D19" s="166"/>
      <c r="E19" s="166"/>
    </row>
    <row r="24" spans="1:5" ht="26.25" x14ac:dyDescent="0.4">
      <c r="A24" s="373" t="s">
        <v>385</v>
      </c>
    </row>
    <row r="25" spans="1:5" ht="3.75" customHeight="1" x14ac:dyDescent="0.25"/>
    <row r="26" spans="1:5" ht="17.25" x14ac:dyDescent="0.25">
      <c r="A26" s="551" t="s">
        <v>154</v>
      </c>
      <c r="B26" s="379" t="s">
        <v>384</v>
      </c>
      <c r="C26" s="381" t="s">
        <v>389</v>
      </c>
      <c r="D26" s="377"/>
    </row>
    <row r="27" spans="1:5" ht="24" customHeight="1" x14ac:dyDescent="0.25">
      <c r="A27" s="552"/>
      <c r="B27" s="380" t="s">
        <v>386</v>
      </c>
      <c r="C27" s="376"/>
      <c r="D27" s="378"/>
    </row>
    <row r="28" spans="1:5" ht="30" customHeight="1" x14ac:dyDescent="0.25">
      <c r="A28" s="552"/>
      <c r="B28" s="380" t="s">
        <v>387</v>
      </c>
      <c r="C28" s="376"/>
      <c r="D28" s="378"/>
    </row>
    <row r="29" spans="1:5" ht="27" customHeight="1" x14ac:dyDescent="0.25">
      <c r="A29" s="553"/>
      <c r="B29" s="380" t="s">
        <v>388</v>
      </c>
      <c r="C29" s="376"/>
      <c r="D29" s="378"/>
    </row>
  </sheetData>
  <sheetProtection algorithmName="SHA-512" hashValue="ZQrQbL7UPrx+L75qrcuJrboHMZn3wwe0Q9PGJoxTkA0Z+INpSC1RxVlUZqQzilLRxyi3eq2hDs2fZBcEa26hWA==" saltValue="jUnxg1uo7eqIw5Vr++uMXQ==" spinCount="100000" sheet="1" objects="1" scenarios="1"/>
  <mergeCells count="7">
    <mergeCell ref="A26:A29"/>
    <mergeCell ref="A2:E2"/>
    <mergeCell ref="A1:D1"/>
    <mergeCell ref="A9:A13"/>
    <mergeCell ref="A16:B17"/>
    <mergeCell ref="A3:E3"/>
    <mergeCell ref="A5:E6"/>
  </mergeCells>
  <dataValidations count="1">
    <dataValidation type="whole" operator="greaterThanOrEqual" allowBlank="1" showInputMessage="1" showErrorMessage="1" sqref="C10:D12">
      <formula1>0</formula1>
    </dataValidation>
  </dataValidations>
  <hyperlinks>
    <hyperlink ref="E1" location="Inicio!A1" display="Ir a Tabla de contenido"/>
  </hyperlinks>
  <pageMargins left="0.7" right="0.7" top="0.75" bottom="0.75" header="0.3" footer="0.3"/>
  <pageSetup paperSize="9" scale="55"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showGridLines="0" zoomScale="90" zoomScaleNormal="90" workbookViewId="0">
      <pane ySplit="8" topLeftCell="A9" activePane="bottomLeft" state="frozen"/>
      <selection pane="bottomLeft" activeCell="J12" sqref="J12"/>
    </sheetView>
  </sheetViews>
  <sheetFormatPr baseColWidth="10" defaultRowHeight="15" x14ac:dyDescent="0.25"/>
  <cols>
    <col min="1" max="1" width="3.7109375" style="26" customWidth="1"/>
    <col min="2" max="2" width="5.140625" style="26" customWidth="1"/>
    <col min="3" max="3" width="20.7109375" style="26" customWidth="1"/>
    <col min="4" max="4" width="4.85546875" style="26" customWidth="1"/>
    <col min="5" max="7" width="51.7109375" style="26" customWidth="1"/>
    <col min="249" max="249" width="3.7109375" customWidth="1"/>
    <col min="250" max="250" width="5.140625" customWidth="1"/>
    <col min="251" max="251" width="16.140625" customWidth="1"/>
    <col min="252" max="253" width="30" customWidth="1"/>
    <col min="254" max="254" width="28.140625" customWidth="1"/>
    <col min="255" max="255" width="4.28515625" customWidth="1"/>
    <col min="256" max="256" width="3.7109375" customWidth="1"/>
    <col min="257" max="257" width="19.85546875" customWidth="1"/>
    <col min="258" max="258" width="24.85546875" customWidth="1"/>
    <col min="259" max="259" width="35.5703125" customWidth="1"/>
    <col min="260" max="260" width="24.140625" customWidth="1"/>
    <col min="261" max="261" width="4.28515625" customWidth="1"/>
    <col min="262" max="262" width="37.42578125" customWidth="1"/>
    <col min="263" max="263" width="28.140625" customWidth="1"/>
    <col min="505" max="505" width="3.7109375" customWidth="1"/>
    <col min="506" max="506" width="5.140625" customWidth="1"/>
    <col min="507" max="507" width="16.140625" customWidth="1"/>
    <col min="508" max="509" width="30" customWidth="1"/>
    <col min="510" max="510" width="28.140625" customWidth="1"/>
    <col min="511" max="511" width="4.28515625" customWidth="1"/>
    <col min="512" max="512" width="3.7109375" customWidth="1"/>
    <col min="513" max="513" width="19.85546875" customWidth="1"/>
    <col min="514" max="514" width="24.85546875" customWidth="1"/>
    <col min="515" max="515" width="35.5703125" customWidth="1"/>
    <col min="516" max="516" width="24.140625" customWidth="1"/>
    <col min="517" max="517" width="4.28515625" customWidth="1"/>
    <col min="518" max="518" width="37.42578125" customWidth="1"/>
    <col min="519" max="519" width="28.140625" customWidth="1"/>
    <col min="761" max="761" width="3.7109375" customWidth="1"/>
    <col min="762" max="762" width="5.140625" customWidth="1"/>
    <col min="763" max="763" width="16.140625" customWidth="1"/>
    <col min="764" max="765" width="30" customWidth="1"/>
    <col min="766" max="766" width="28.140625" customWidth="1"/>
    <col min="767" max="767" width="4.28515625" customWidth="1"/>
    <col min="768" max="768" width="3.7109375" customWidth="1"/>
    <col min="769" max="769" width="19.85546875" customWidth="1"/>
    <col min="770" max="770" width="24.85546875" customWidth="1"/>
    <col min="771" max="771" width="35.5703125" customWidth="1"/>
    <col min="772" max="772" width="24.140625" customWidth="1"/>
    <col min="773" max="773" width="4.28515625" customWidth="1"/>
    <col min="774" max="774" width="37.42578125" customWidth="1"/>
    <col min="775" max="775" width="28.140625" customWidth="1"/>
    <col min="1017" max="1017" width="3.7109375" customWidth="1"/>
    <col min="1018" max="1018" width="5.140625" customWidth="1"/>
    <col min="1019" max="1019" width="16.140625" customWidth="1"/>
    <col min="1020" max="1021" width="30" customWidth="1"/>
    <col min="1022" max="1022" width="28.140625" customWidth="1"/>
    <col min="1023" max="1023" width="4.28515625" customWidth="1"/>
    <col min="1024" max="1024" width="3.7109375" customWidth="1"/>
    <col min="1025" max="1025" width="19.85546875" customWidth="1"/>
    <col min="1026" max="1026" width="24.85546875" customWidth="1"/>
    <col min="1027" max="1027" width="35.5703125" customWidth="1"/>
    <col min="1028" max="1028" width="24.140625" customWidth="1"/>
    <col min="1029" max="1029" width="4.28515625" customWidth="1"/>
    <col min="1030" max="1030" width="37.42578125" customWidth="1"/>
    <col min="1031" max="1031" width="28.140625" customWidth="1"/>
    <col min="1273" max="1273" width="3.7109375" customWidth="1"/>
    <col min="1274" max="1274" width="5.140625" customWidth="1"/>
    <col min="1275" max="1275" width="16.140625" customWidth="1"/>
    <col min="1276" max="1277" width="30" customWidth="1"/>
    <col min="1278" max="1278" width="28.140625" customWidth="1"/>
    <col min="1279" max="1279" width="4.28515625" customWidth="1"/>
    <col min="1280" max="1280" width="3.7109375" customWidth="1"/>
    <col min="1281" max="1281" width="19.85546875" customWidth="1"/>
    <col min="1282" max="1282" width="24.85546875" customWidth="1"/>
    <col min="1283" max="1283" width="35.5703125" customWidth="1"/>
    <col min="1284" max="1284" width="24.140625" customWidth="1"/>
    <col min="1285" max="1285" width="4.28515625" customWidth="1"/>
    <col min="1286" max="1286" width="37.42578125" customWidth="1"/>
    <col min="1287" max="1287" width="28.140625" customWidth="1"/>
    <col min="1529" max="1529" width="3.7109375" customWidth="1"/>
    <col min="1530" max="1530" width="5.140625" customWidth="1"/>
    <col min="1531" max="1531" width="16.140625" customWidth="1"/>
    <col min="1532" max="1533" width="30" customWidth="1"/>
    <col min="1534" max="1534" width="28.140625" customWidth="1"/>
    <col min="1535" max="1535" width="4.28515625" customWidth="1"/>
    <col min="1536" max="1536" width="3.7109375" customWidth="1"/>
    <col min="1537" max="1537" width="19.85546875" customWidth="1"/>
    <col min="1538" max="1538" width="24.85546875" customWidth="1"/>
    <col min="1539" max="1539" width="35.5703125" customWidth="1"/>
    <col min="1540" max="1540" width="24.140625" customWidth="1"/>
    <col min="1541" max="1541" width="4.28515625" customWidth="1"/>
    <col min="1542" max="1542" width="37.42578125" customWidth="1"/>
    <col min="1543" max="1543" width="28.140625" customWidth="1"/>
    <col min="1785" max="1785" width="3.7109375" customWidth="1"/>
    <col min="1786" max="1786" width="5.140625" customWidth="1"/>
    <col min="1787" max="1787" width="16.140625" customWidth="1"/>
    <col min="1788" max="1789" width="30" customWidth="1"/>
    <col min="1790" max="1790" width="28.140625" customWidth="1"/>
    <col min="1791" max="1791" width="4.28515625" customWidth="1"/>
    <col min="1792" max="1792" width="3.7109375" customWidth="1"/>
    <col min="1793" max="1793" width="19.85546875" customWidth="1"/>
    <col min="1794" max="1794" width="24.85546875" customWidth="1"/>
    <col min="1795" max="1795" width="35.5703125" customWidth="1"/>
    <col min="1796" max="1796" width="24.140625" customWidth="1"/>
    <col min="1797" max="1797" width="4.28515625" customWidth="1"/>
    <col min="1798" max="1798" width="37.42578125" customWidth="1"/>
    <col min="1799" max="1799" width="28.140625" customWidth="1"/>
    <col min="2041" max="2041" width="3.7109375" customWidth="1"/>
    <col min="2042" max="2042" width="5.140625" customWidth="1"/>
    <col min="2043" max="2043" width="16.140625" customWidth="1"/>
    <col min="2044" max="2045" width="30" customWidth="1"/>
    <col min="2046" max="2046" width="28.140625" customWidth="1"/>
    <col min="2047" max="2047" width="4.28515625" customWidth="1"/>
    <col min="2048" max="2048" width="3.7109375" customWidth="1"/>
    <col min="2049" max="2049" width="19.85546875" customWidth="1"/>
    <col min="2050" max="2050" width="24.85546875" customWidth="1"/>
    <col min="2051" max="2051" width="35.5703125" customWidth="1"/>
    <col min="2052" max="2052" width="24.140625" customWidth="1"/>
    <col min="2053" max="2053" width="4.28515625" customWidth="1"/>
    <col min="2054" max="2054" width="37.42578125" customWidth="1"/>
    <col min="2055" max="2055" width="28.140625" customWidth="1"/>
    <col min="2297" max="2297" width="3.7109375" customWidth="1"/>
    <col min="2298" max="2298" width="5.140625" customWidth="1"/>
    <col min="2299" max="2299" width="16.140625" customWidth="1"/>
    <col min="2300" max="2301" width="30" customWidth="1"/>
    <col min="2302" max="2302" width="28.140625" customWidth="1"/>
    <col min="2303" max="2303" width="4.28515625" customWidth="1"/>
    <col min="2304" max="2304" width="3.7109375" customWidth="1"/>
    <col min="2305" max="2305" width="19.85546875" customWidth="1"/>
    <col min="2306" max="2306" width="24.85546875" customWidth="1"/>
    <col min="2307" max="2307" width="35.5703125" customWidth="1"/>
    <col min="2308" max="2308" width="24.140625" customWidth="1"/>
    <col min="2309" max="2309" width="4.28515625" customWidth="1"/>
    <col min="2310" max="2310" width="37.42578125" customWidth="1"/>
    <col min="2311" max="2311" width="28.140625" customWidth="1"/>
    <col min="2553" max="2553" width="3.7109375" customWidth="1"/>
    <col min="2554" max="2554" width="5.140625" customWidth="1"/>
    <col min="2555" max="2555" width="16.140625" customWidth="1"/>
    <col min="2556" max="2557" width="30" customWidth="1"/>
    <col min="2558" max="2558" width="28.140625" customWidth="1"/>
    <col min="2559" max="2559" width="4.28515625" customWidth="1"/>
    <col min="2560" max="2560" width="3.7109375" customWidth="1"/>
    <col min="2561" max="2561" width="19.85546875" customWidth="1"/>
    <col min="2562" max="2562" width="24.85546875" customWidth="1"/>
    <col min="2563" max="2563" width="35.5703125" customWidth="1"/>
    <col min="2564" max="2564" width="24.140625" customWidth="1"/>
    <col min="2565" max="2565" width="4.28515625" customWidth="1"/>
    <col min="2566" max="2566" width="37.42578125" customWidth="1"/>
    <col min="2567" max="2567" width="28.140625" customWidth="1"/>
    <col min="2809" max="2809" width="3.7109375" customWidth="1"/>
    <col min="2810" max="2810" width="5.140625" customWidth="1"/>
    <col min="2811" max="2811" width="16.140625" customWidth="1"/>
    <col min="2812" max="2813" width="30" customWidth="1"/>
    <col min="2814" max="2814" width="28.140625" customWidth="1"/>
    <col min="2815" max="2815" width="4.28515625" customWidth="1"/>
    <col min="2816" max="2816" width="3.7109375" customWidth="1"/>
    <col min="2817" max="2817" width="19.85546875" customWidth="1"/>
    <col min="2818" max="2818" width="24.85546875" customWidth="1"/>
    <col min="2819" max="2819" width="35.5703125" customWidth="1"/>
    <col min="2820" max="2820" width="24.140625" customWidth="1"/>
    <col min="2821" max="2821" width="4.28515625" customWidth="1"/>
    <col min="2822" max="2822" width="37.42578125" customWidth="1"/>
    <col min="2823" max="2823" width="28.140625" customWidth="1"/>
    <col min="3065" max="3065" width="3.7109375" customWidth="1"/>
    <col min="3066" max="3066" width="5.140625" customWidth="1"/>
    <col min="3067" max="3067" width="16.140625" customWidth="1"/>
    <col min="3068" max="3069" width="30" customWidth="1"/>
    <col min="3070" max="3070" width="28.140625" customWidth="1"/>
    <col min="3071" max="3071" width="4.28515625" customWidth="1"/>
    <col min="3072" max="3072" width="3.7109375" customWidth="1"/>
    <col min="3073" max="3073" width="19.85546875" customWidth="1"/>
    <col min="3074" max="3074" width="24.85546875" customWidth="1"/>
    <col min="3075" max="3075" width="35.5703125" customWidth="1"/>
    <col min="3076" max="3076" width="24.140625" customWidth="1"/>
    <col min="3077" max="3077" width="4.28515625" customWidth="1"/>
    <col min="3078" max="3078" width="37.42578125" customWidth="1"/>
    <col min="3079" max="3079" width="28.140625" customWidth="1"/>
    <col min="3321" max="3321" width="3.7109375" customWidth="1"/>
    <col min="3322" max="3322" width="5.140625" customWidth="1"/>
    <col min="3323" max="3323" width="16.140625" customWidth="1"/>
    <col min="3324" max="3325" width="30" customWidth="1"/>
    <col min="3326" max="3326" width="28.140625" customWidth="1"/>
    <col min="3327" max="3327" width="4.28515625" customWidth="1"/>
    <col min="3328" max="3328" width="3.7109375" customWidth="1"/>
    <col min="3329" max="3329" width="19.85546875" customWidth="1"/>
    <col min="3330" max="3330" width="24.85546875" customWidth="1"/>
    <col min="3331" max="3331" width="35.5703125" customWidth="1"/>
    <col min="3332" max="3332" width="24.140625" customWidth="1"/>
    <col min="3333" max="3333" width="4.28515625" customWidth="1"/>
    <col min="3334" max="3334" width="37.42578125" customWidth="1"/>
    <col min="3335" max="3335" width="28.140625" customWidth="1"/>
    <col min="3577" max="3577" width="3.7109375" customWidth="1"/>
    <col min="3578" max="3578" width="5.140625" customWidth="1"/>
    <col min="3579" max="3579" width="16.140625" customWidth="1"/>
    <col min="3580" max="3581" width="30" customWidth="1"/>
    <col min="3582" max="3582" width="28.140625" customWidth="1"/>
    <col min="3583" max="3583" width="4.28515625" customWidth="1"/>
    <col min="3584" max="3584" width="3.7109375" customWidth="1"/>
    <col min="3585" max="3585" width="19.85546875" customWidth="1"/>
    <col min="3586" max="3586" width="24.85546875" customWidth="1"/>
    <col min="3587" max="3587" width="35.5703125" customWidth="1"/>
    <col min="3588" max="3588" width="24.140625" customWidth="1"/>
    <col min="3589" max="3589" width="4.28515625" customWidth="1"/>
    <col min="3590" max="3590" width="37.42578125" customWidth="1"/>
    <col min="3591" max="3591" width="28.140625" customWidth="1"/>
    <col min="3833" max="3833" width="3.7109375" customWidth="1"/>
    <col min="3834" max="3834" width="5.140625" customWidth="1"/>
    <col min="3835" max="3835" width="16.140625" customWidth="1"/>
    <col min="3836" max="3837" width="30" customWidth="1"/>
    <col min="3838" max="3838" width="28.140625" customWidth="1"/>
    <col min="3839" max="3839" width="4.28515625" customWidth="1"/>
    <col min="3840" max="3840" width="3.7109375" customWidth="1"/>
    <col min="3841" max="3841" width="19.85546875" customWidth="1"/>
    <col min="3842" max="3842" width="24.85546875" customWidth="1"/>
    <col min="3843" max="3843" width="35.5703125" customWidth="1"/>
    <col min="3844" max="3844" width="24.140625" customWidth="1"/>
    <col min="3845" max="3845" width="4.28515625" customWidth="1"/>
    <col min="3846" max="3846" width="37.42578125" customWidth="1"/>
    <col min="3847" max="3847" width="28.140625" customWidth="1"/>
    <col min="4089" max="4089" width="3.7109375" customWidth="1"/>
    <col min="4090" max="4090" width="5.140625" customWidth="1"/>
    <col min="4091" max="4091" width="16.140625" customWidth="1"/>
    <col min="4092" max="4093" width="30" customWidth="1"/>
    <col min="4094" max="4094" width="28.140625" customWidth="1"/>
    <col min="4095" max="4095" width="4.28515625" customWidth="1"/>
    <col min="4096" max="4096" width="3.7109375" customWidth="1"/>
    <col min="4097" max="4097" width="19.85546875" customWidth="1"/>
    <col min="4098" max="4098" width="24.85546875" customWidth="1"/>
    <col min="4099" max="4099" width="35.5703125" customWidth="1"/>
    <col min="4100" max="4100" width="24.140625" customWidth="1"/>
    <col min="4101" max="4101" width="4.28515625" customWidth="1"/>
    <col min="4102" max="4102" width="37.42578125" customWidth="1"/>
    <col min="4103" max="4103" width="28.140625" customWidth="1"/>
    <col min="4345" max="4345" width="3.7109375" customWidth="1"/>
    <col min="4346" max="4346" width="5.140625" customWidth="1"/>
    <col min="4347" max="4347" width="16.140625" customWidth="1"/>
    <col min="4348" max="4349" width="30" customWidth="1"/>
    <col min="4350" max="4350" width="28.140625" customWidth="1"/>
    <col min="4351" max="4351" width="4.28515625" customWidth="1"/>
    <col min="4352" max="4352" width="3.7109375" customWidth="1"/>
    <col min="4353" max="4353" width="19.85546875" customWidth="1"/>
    <col min="4354" max="4354" width="24.85546875" customWidth="1"/>
    <col min="4355" max="4355" width="35.5703125" customWidth="1"/>
    <col min="4356" max="4356" width="24.140625" customWidth="1"/>
    <col min="4357" max="4357" width="4.28515625" customWidth="1"/>
    <col min="4358" max="4358" width="37.42578125" customWidth="1"/>
    <col min="4359" max="4359" width="28.140625" customWidth="1"/>
    <col min="4601" max="4601" width="3.7109375" customWidth="1"/>
    <col min="4602" max="4602" width="5.140625" customWidth="1"/>
    <col min="4603" max="4603" width="16.140625" customWidth="1"/>
    <col min="4604" max="4605" width="30" customWidth="1"/>
    <col min="4606" max="4606" width="28.140625" customWidth="1"/>
    <col min="4607" max="4607" width="4.28515625" customWidth="1"/>
    <col min="4608" max="4608" width="3.7109375" customWidth="1"/>
    <col min="4609" max="4609" width="19.85546875" customWidth="1"/>
    <col min="4610" max="4610" width="24.85546875" customWidth="1"/>
    <col min="4611" max="4611" width="35.5703125" customWidth="1"/>
    <col min="4612" max="4612" width="24.140625" customWidth="1"/>
    <col min="4613" max="4613" width="4.28515625" customWidth="1"/>
    <col min="4614" max="4614" width="37.42578125" customWidth="1"/>
    <col min="4615" max="4615" width="28.140625" customWidth="1"/>
    <col min="4857" max="4857" width="3.7109375" customWidth="1"/>
    <col min="4858" max="4858" width="5.140625" customWidth="1"/>
    <col min="4859" max="4859" width="16.140625" customWidth="1"/>
    <col min="4860" max="4861" width="30" customWidth="1"/>
    <col min="4862" max="4862" width="28.140625" customWidth="1"/>
    <col min="4863" max="4863" width="4.28515625" customWidth="1"/>
    <col min="4864" max="4864" width="3.7109375" customWidth="1"/>
    <col min="4865" max="4865" width="19.85546875" customWidth="1"/>
    <col min="4866" max="4866" width="24.85546875" customWidth="1"/>
    <col min="4867" max="4867" width="35.5703125" customWidth="1"/>
    <col min="4868" max="4868" width="24.140625" customWidth="1"/>
    <col min="4869" max="4869" width="4.28515625" customWidth="1"/>
    <col min="4870" max="4870" width="37.42578125" customWidth="1"/>
    <col min="4871" max="4871" width="28.140625" customWidth="1"/>
    <col min="5113" max="5113" width="3.7109375" customWidth="1"/>
    <col min="5114" max="5114" width="5.140625" customWidth="1"/>
    <col min="5115" max="5115" width="16.140625" customWidth="1"/>
    <col min="5116" max="5117" width="30" customWidth="1"/>
    <col min="5118" max="5118" width="28.140625" customWidth="1"/>
    <col min="5119" max="5119" width="4.28515625" customWidth="1"/>
    <col min="5120" max="5120" width="3.7109375" customWidth="1"/>
    <col min="5121" max="5121" width="19.85546875" customWidth="1"/>
    <col min="5122" max="5122" width="24.85546875" customWidth="1"/>
    <col min="5123" max="5123" width="35.5703125" customWidth="1"/>
    <col min="5124" max="5124" width="24.140625" customWidth="1"/>
    <col min="5125" max="5125" width="4.28515625" customWidth="1"/>
    <col min="5126" max="5126" width="37.42578125" customWidth="1"/>
    <col min="5127" max="5127" width="28.140625" customWidth="1"/>
    <col min="5369" max="5369" width="3.7109375" customWidth="1"/>
    <col min="5370" max="5370" width="5.140625" customWidth="1"/>
    <col min="5371" max="5371" width="16.140625" customWidth="1"/>
    <col min="5372" max="5373" width="30" customWidth="1"/>
    <col min="5374" max="5374" width="28.140625" customWidth="1"/>
    <col min="5375" max="5375" width="4.28515625" customWidth="1"/>
    <col min="5376" max="5376" width="3.7109375" customWidth="1"/>
    <col min="5377" max="5377" width="19.85546875" customWidth="1"/>
    <col min="5378" max="5378" width="24.85546875" customWidth="1"/>
    <col min="5379" max="5379" width="35.5703125" customWidth="1"/>
    <col min="5380" max="5380" width="24.140625" customWidth="1"/>
    <col min="5381" max="5381" width="4.28515625" customWidth="1"/>
    <col min="5382" max="5382" width="37.42578125" customWidth="1"/>
    <col min="5383" max="5383" width="28.140625" customWidth="1"/>
    <col min="5625" max="5625" width="3.7109375" customWidth="1"/>
    <col min="5626" max="5626" width="5.140625" customWidth="1"/>
    <col min="5627" max="5627" width="16.140625" customWidth="1"/>
    <col min="5628" max="5629" width="30" customWidth="1"/>
    <col min="5630" max="5630" width="28.140625" customWidth="1"/>
    <col min="5631" max="5631" width="4.28515625" customWidth="1"/>
    <col min="5632" max="5632" width="3.7109375" customWidth="1"/>
    <col min="5633" max="5633" width="19.85546875" customWidth="1"/>
    <col min="5634" max="5634" width="24.85546875" customWidth="1"/>
    <col min="5635" max="5635" width="35.5703125" customWidth="1"/>
    <col min="5636" max="5636" width="24.140625" customWidth="1"/>
    <col min="5637" max="5637" width="4.28515625" customWidth="1"/>
    <col min="5638" max="5638" width="37.42578125" customWidth="1"/>
    <col min="5639" max="5639" width="28.140625" customWidth="1"/>
    <col min="5881" max="5881" width="3.7109375" customWidth="1"/>
    <col min="5882" max="5882" width="5.140625" customWidth="1"/>
    <col min="5883" max="5883" width="16.140625" customWidth="1"/>
    <col min="5884" max="5885" width="30" customWidth="1"/>
    <col min="5886" max="5886" width="28.140625" customWidth="1"/>
    <col min="5887" max="5887" width="4.28515625" customWidth="1"/>
    <col min="5888" max="5888" width="3.7109375" customWidth="1"/>
    <col min="5889" max="5889" width="19.85546875" customWidth="1"/>
    <col min="5890" max="5890" width="24.85546875" customWidth="1"/>
    <col min="5891" max="5891" width="35.5703125" customWidth="1"/>
    <col min="5892" max="5892" width="24.140625" customWidth="1"/>
    <col min="5893" max="5893" width="4.28515625" customWidth="1"/>
    <col min="5894" max="5894" width="37.42578125" customWidth="1"/>
    <col min="5895" max="5895" width="28.140625" customWidth="1"/>
    <col min="6137" max="6137" width="3.7109375" customWidth="1"/>
    <col min="6138" max="6138" width="5.140625" customWidth="1"/>
    <col min="6139" max="6139" width="16.140625" customWidth="1"/>
    <col min="6140" max="6141" width="30" customWidth="1"/>
    <col min="6142" max="6142" width="28.140625" customWidth="1"/>
    <col min="6143" max="6143" width="4.28515625" customWidth="1"/>
    <col min="6144" max="6144" width="3.7109375" customWidth="1"/>
    <col min="6145" max="6145" width="19.85546875" customWidth="1"/>
    <col min="6146" max="6146" width="24.85546875" customWidth="1"/>
    <col min="6147" max="6147" width="35.5703125" customWidth="1"/>
    <col min="6148" max="6148" width="24.140625" customWidth="1"/>
    <col min="6149" max="6149" width="4.28515625" customWidth="1"/>
    <col min="6150" max="6150" width="37.42578125" customWidth="1"/>
    <col min="6151" max="6151" width="28.140625" customWidth="1"/>
    <col min="6393" max="6393" width="3.7109375" customWidth="1"/>
    <col min="6394" max="6394" width="5.140625" customWidth="1"/>
    <col min="6395" max="6395" width="16.140625" customWidth="1"/>
    <col min="6396" max="6397" width="30" customWidth="1"/>
    <col min="6398" max="6398" width="28.140625" customWidth="1"/>
    <col min="6399" max="6399" width="4.28515625" customWidth="1"/>
    <col min="6400" max="6400" width="3.7109375" customWidth="1"/>
    <col min="6401" max="6401" width="19.85546875" customWidth="1"/>
    <col min="6402" max="6402" width="24.85546875" customWidth="1"/>
    <col min="6403" max="6403" width="35.5703125" customWidth="1"/>
    <col min="6404" max="6404" width="24.140625" customWidth="1"/>
    <col min="6405" max="6405" width="4.28515625" customWidth="1"/>
    <col min="6406" max="6406" width="37.42578125" customWidth="1"/>
    <col min="6407" max="6407" width="28.140625" customWidth="1"/>
    <col min="6649" max="6649" width="3.7109375" customWidth="1"/>
    <col min="6650" max="6650" width="5.140625" customWidth="1"/>
    <col min="6651" max="6651" width="16.140625" customWidth="1"/>
    <col min="6652" max="6653" width="30" customWidth="1"/>
    <col min="6654" max="6654" width="28.140625" customWidth="1"/>
    <col min="6655" max="6655" width="4.28515625" customWidth="1"/>
    <col min="6656" max="6656" width="3.7109375" customWidth="1"/>
    <col min="6657" max="6657" width="19.85546875" customWidth="1"/>
    <col min="6658" max="6658" width="24.85546875" customWidth="1"/>
    <col min="6659" max="6659" width="35.5703125" customWidth="1"/>
    <col min="6660" max="6660" width="24.140625" customWidth="1"/>
    <col min="6661" max="6661" width="4.28515625" customWidth="1"/>
    <col min="6662" max="6662" width="37.42578125" customWidth="1"/>
    <col min="6663" max="6663" width="28.140625" customWidth="1"/>
    <col min="6905" max="6905" width="3.7109375" customWidth="1"/>
    <col min="6906" max="6906" width="5.140625" customWidth="1"/>
    <col min="6907" max="6907" width="16.140625" customWidth="1"/>
    <col min="6908" max="6909" width="30" customWidth="1"/>
    <col min="6910" max="6910" width="28.140625" customWidth="1"/>
    <col min="6911" max="6911" width="4.28515625" customWidth="1"/>
    <col min="6912" max="6912" width="3.7109375" customWidth="1"/>
    <col min="6913" max="6913" width="19.85546875" customWidth="1"/>
    <col min="6914" max="6914" width="24.85546875" customWidth="1"/>
    <col min="6915" max="6915" width="35.5703125" customWidth="1"/>
    <col min="6916" max="6916" width="24.140625" customWidth="1"/>
    <col min="6917" max="6917" width="4.28515625" customWidth="1"/>
    <col min="6918" max="6918" width="37.42578125" customWidth="1"/>
    <col min="6919" max="6919" width="28.140625" customWidth="1"/>
    <col min="7161" max="7161" width="3.7109375" customWidth="1"/>
    <col min="7162" max="7162" width="5.140625" customWidth="1"/>
    <col min="7163" max="7163" width="16.140625" customWidth="1"/>
    <col min="7164" max="7165" width="30" customWidth="1"/>
    <col min="7166" max="7166" width="28.140625" customWidth="1"/>
    <col min="7167" max="7167" width="4.28515625" customWidth="1"/>
    <col min="7168" max="7168" width="3.7109375" customWidth="1"/>
    <col min="7169" max="7169" width="19.85546875" customWidth="1"/>
    <col min="7170" max="7170" width="24.85546875" customWidth="1"/>
    <col min="7171" max="7171" width="35.5703125" customWidth="1"/>
    <col min="7172" max="7172" width="24.140625" customWidth="1"/>
    <col min="7173" max="7173" width="4.28515625" customWidth="1"/>
    <col min="7174" max="7174" width="37.42578125" customWidth="1"/>
    <col min="7175" max="7175" width="28.140625" customWidth="1"/>
    <col min="7417" max="7417" width="3.7109375" customWidth="1"/>
    <col min="7418" max="7418" width="5.140625" customWidth="1"/>
    <col min="7419" max="7419" width="16.140625" customWidth="1"/>
    <col min="7420" max="7421" width="30" customWidth="1"/>
    <col min="7422" max="7422" width="28.140625" customWidth="1"/>
    <col min="7423" max="7423" width="4.28515625" customWidth="1"/>
    <col min="7424" max="7424" width="3.7109375" customWidth="1"/>
    <col min="7425" max="7425" width="19.85546875" customWidth="1"/>
    <col min="7426" max="7426" width="24.85546875" customWidth="1"/>
    <col min="7427" max="7427" width="35.5703125" customWidth="1"/>
    <col min="7428" max="7428" width="24.140625" customWidth="1"/>
    <col min="7429" max="7429" width="4.28515625" customWidth="1"/>
    <col min="7430" max="7430" width="37.42578125" customWidth="1"/>
    <col min="7431" max="7431" width="28.140625" customWidth="1"/>
    <col min="7673" max="7673" width="3.7109375" customWidth="1"/>
    <col min="7674" max="7674" width="5.140625" customWidth="1"/>
    <col min="7675" max="7675" width="16.140625" customWidth="1"/>
    <col min="7676" max="7677" width="30" customWidth="1"/>
    <col min="7678" max="7678" width="28.140625" customWidth="1"/>
    <col min="7679" max="7679" width="4.28515625" customWidth="1"/>
    <col min="7680" max="7680" width="3.7109375" customWidth="1"/>
    <col min="7681" max="7681" width="19.85546875" customWidth="1"/>
    <col min="7682" max="7682" width="24.85546875" customWidth="1"/>
    <col min="7683" max="7683" width="35.5703125" customWidth="1"/>
    <col min="7684" max="7684" width="24.140625" customWidth="1"/>
    <col min="7685" max="7685" width="4.28515625" customWidth="1"/>
    <col min="7686" max="7686" width="37.42578125" customWidth="1"/>
    <col min="7687" max="7687" width="28.140625" customWidth="1"/>
    <col min="7929" max="7929" width="3.7109375" customWidth="1"/>
    <col min="7930" max="7930" width="5.140625" customWidth="1"/>
    <col min="7931" max="7931" width="16.140625" customWidth="1"/>
    <col min="7932" max="7933" width="30" customWidth="1"/>
    <col min="7934" max="7934" width="28.140625" customWidth="1"/>
    <col min="7935" max="7935" width="4.28515625" customWidth="1"/>
    <col min="7936" max="7936" width="3.7109375" customWidth="1"/>
    <col min="7937" max="7937" width="19.85546875" customWidth="1"/>
    <col min="7938" max="7938" width="24.85546875" customWidth="1"/>
    <col min="7939" max="7939" width="35.5703125" customWidth="1"/>
    <col min="7940" max="7940" width="24.140625" customWidth="1"/>
    <col min="7941" max="7941" width="4.28515625" customWidth="1"/>
    <col min="7942" max="7942" width="37.42578125" customWidth="1"/>
    <col min="7943" max="7943" width="28.140625" customWidth="1"/>
    <col min="8185" max="8185" width="3.7109375" customWidth="1"/>
    <col min="8186" max="8186" width="5.140625" customWidth="1"/>
    <col min="8187" max="8187" width="16.140625" customWidth="1"/>
    <col min="8188" max="8189" width="30" customWidth="1"/>
    <col min="8190" max="8190" width="28.140625" customWidth="1"/>
    <col min="8191" max="8191" width="4.28515625" customWidth="1"/>
    <col min="8192" max="8192" width="3.7109375" customWidth="1"/>
    <col min="8193" max="8193" width="19.85546875" customWidth="1"/>
    <col min="8194" max="8194" width="24.85546875" customWidth="1"/>
    <col min="8195" max="8195" width="35.5703125" customWidth="1"/>
    <col min="8196" max="8196" width="24.140625" customWidth="1"/>
    <col min="8197" max="8197" width="4.28515625" customWidth="1"/>
    <col min="8198" max="8198" width="37.42578125" customWidth="1"/>
    <col min="8199" max="8199" width="28.140625" customWidth="1"/>
    <col min="8441" max="8441" width="3.7109375" customWidth="1"/>
    <col min="8442" max="8442" width="5.140625" customWidth="1"/>
    <col min="8443" max="8443" width="16.140625" customWidth="1"/>
    <col min="8444" max="8445" width="30" customWidth="1"/>
    <col min="8446" max="8446" width="28.140625" customWidth="1"/>
    <col min="8447" max="8447" width="4.28515625" customWidth="1"/>
    <col min="8448" max="8448" width="3.7109375" customWidth="1"/>
    <col min="8449" max="8449" width="19.85546875" customWidth="1"/>
    <col min="8450" max="8450" width="24.85546875" customWidth="1"/>
    <col min="8451" max="8451" width="35.5703125" customWidth="1"/>
    <col min="8452" max="8452" width="24.140625" customWidth="1"/>
    <col min="8453" max="8453" width="4.28515625" customWidth="1"/>
    <col min="8454" max="8454" width="37.42578125" customWidth="1"/>
    <col min="8455" max="8455" width="28.140625" customWidth="1"/>
    <col min="8697" max="8697" width="3.7109375" customWidth="1"/>
    <col min="8698" max="8698" width="5.140625" customWidth="1"/>
    <col min="8699" max="8699" width="16.140625" customWidth="1"/>
    <col min="8700" max="8701" width="30" customWidth="1"/>
    <col min="8702" max="8702" width="28.140625" customWidth="1"/>
    <col min="8703" max="8703" width="4.28515625" customWidth="1"/>
    <col min="8704" max="8704" width="3.7109375" customWidth="1"/>
    <col min="8705" max="8705" width="19.85546875" customWidth="1"/>
    <col min="8706" max="8706" width="24.85546875" customWidth="1"/>
    <col min="8707" max="8707" width="35.5703125" customWidth="1"/>
    <col min="8708" max="8708" width="24.140625" customWidth="1"/>
    <col min="8709" max="8709" width="4.28515625" customWidth="1"/>
    <col min="8710" max="8710" width="37.42578125" customWidth="1"/>
    <col min="8711" max="8711" width="28.140625" customWidth="1"/>
    <col min="8953" max="8953" width="3.7109375" customWidth="1"/>
    <col min="8954" max="8954" width="5.140625" customWidth="1"/>
    <col min="8955" max="8955" width="16.140625" customWidth="1"/>
    <col min="8956" max="8957" width="30" customWidth="1"/>
    <col min="8958" max="8958" width="28.140625" customWidth="1"/>
    <col min="8959" max="8959" width="4.28515625" customWidth="1"/>
    <col min="8960" max="8960" width="3.7109375" customWidth="1"/>
    <col min="8961" max="8961" width="19.85546875" customWidth="1"/>
    <col min="8962" max="8962" width="24.85546875" customWidth="1"/>
    <col min="8963" max="8963" width="35.5703125" customWidth="1"/>
    <col min="8964" max="8964" width="24.140625" customWidth="1"/>
    <col min="8965" max="8965" width="4.28515625" customWidth="1"/>
    <col min="8966" max="8966" width="37.42578125" customWidth="1"/>
    <col min="8967" max="8967" width="28.140625" customWidth="1"/>
    <col min="9209" max="9209" width="3.7109375" customWidth="1"/>
    <col min="9210" max="9210" width="5.140625" customWidth="1"/>
    <col min="9211" max="9211" width="16.140625" customWidth="1"/>
    <col min="9212" max="9213" width="30" customWidth="1"/>
    <col min="9214" max="9214" width="28.140625" customWidth="1"/>
    <col min="9215" max="9215" width="4.28515625" customWidth="1"/>
    <col min="9216" max="9216" width="3.7109375" customWidth="1"/>
    <col min="9217" max="9217" width="19.85546875" customWidth="1"/>
    <col min="9218" max="9218" width="24.85546875" customWidth="1"/>
    <col min="9219" max="9219" width="35.5703125" customWidth="1"/>
    <col min="9220" max="9220" width="24.140625" customWidth="1"/>
    <col min="9221" max="9221" width="4.28515625" customWidth="1"/>
    <col min="9222" max="9222" width="37.42578125" customWidth="1"/>
    <col min="9223" max="9223" width="28.140625" customWidth="1"/>
    <col min="9465" max="9465" width="3.7109375" customWidth="1"/>
    <col min="9466" max="9466" width="5.140625" customWidth="1"/>
    <col min="9467" max="9467" width="16.140625" customWidth="1"/>
    <col min="9468" max="9469" width="30" customWidth="1"/>
    <col min="9470" max="9470" width="28.140625" customWidth="1"/>
    <col min="9471" max="9471" width="4.28515625" customWidth="1"/>
    <col min="9472" max="9472" width="3.7109375" customWidth="1"/>
    <col min="9473" max="9473" width="19.85546875" customWidth="1"/>
    <col min="9474" max="9474" width="24.85546875" customWidth="1"/>
    <col min="9475" max="9475" width="35.5703125" customWidth="1"/>
    <col min="9476" max="9476" width="24.140625" customWidth="1"/>
    <col min="9477" max="9477" width="4.28515625" customWidth="1"/>
    <col min="9478" max="9478" width="37.42578125" customWidth="1"/>
    <col min="9479" max="9479" width="28.140625" customWidth="1"/>
    <col min="9721" max="9721" width="3.7109375" customWidth="1"/>
    <col min="9722" max="9722" width="5.140625" customWidth="1"/>
    <col min="9723" max="9723" width="16.140625" customWidth="1"/>
    <col min="9724" max="9725" width="30" customWidth="1"/>
    <col min="9726" max="9726" width="28.140625" customWidth="1"/>
    <col min="9727" max="9727" width="4.28515625" customWidth="1"/>
    <col min="9728" max="9728" width="3.7109375" customWidth="1"/>
    <col min="9729" max="9729" width="19.85546875" customWidth="1"/>
    <col min="9730" max="9730" width="24.85546875" customWidth="1"/>
    <col min="9731" max="9731" width="35.5703125" customWidth="1"/>
    <col min="9732" max="9732" width="24.140625" customWidth="1"/>
    <col min="9733" max="9733" width="4.28515625" customWidth="1"/>
    <col min="9734" max="9734" width="37.42578125" customWidth="1"/>
    <col min="9735" max="9735" width="28.140625" customWidth="1"/>
    <col min="9977" max="9977" width="3.7109375" customWidth="1"/>
    <col min="9978" max="9978" width="5.140625" customWidth="1"/>
    <col min="9979" max="9979" width="16.140625" customWidth="1"/>
    <col min="9980" max="9981" width="30" customWidth="1"/>
    <col min="9982" max="9982" width="28.140625" customWidth="1"/>
    <col min="9983" max="9983" width="4.28515625" customWidth="1"/>
    <col min="9984" max="9984" width="3.7109375" customWidth="1"/>
    <col min="9985" max="9985" width="19.85546875" customWidth="1"/>
    <col min="9986" max="9986" width="24.85546875" customWidth="1"/>
    <col min="9987" max="9987" width="35.5703125" customWidth="1"/>
    <col min="9988" max="9988" width="24.140625" customWidth="1"/>
    <col min="9989" max="9989" width="4.28515625" customWidth="1"/>
    <col min="9990" max="9990" width="37.42578125" customWidth="1"/>
    <col min="9991" max="9991" width="28.140625" customWidth="1"/>
    <col min="10233" max="10233" width="3.7109375" customWidth="1"/>
    <col min="10234" max="10234" width="5.140625" customWidth="1"/>
    <col min="10235" max="10235" width="16.140625" customWidth="1"/>
    <col min="10236" max="10237" width="30" customWidth="1"/>
    <col min="10238" max="10238" width="28.140625" customWidth="1"/>
    <col min="10239" max="10239" width="4.28515625" customWidth="1"/>
    <col min="10240" max="10240" width="3.7109375" customWidth="1"/>
    <col min="10241" max="10241" width="19.85546875" customWidth="1"/>
    <col min="10242" max="10242" width="24.85546875" customWidth="1"/>
    <col min="10243" max="10243" width="35.5703125" customWidth="1"/>
    <col min="10244" max="10244" width="24.140625" customWidth="1"/>
    <col min="10245" max="10245" width="4.28515625" customWidth="1"/>
    <col min="10246" max="10246" width="37.42578125" customWidth="1"/>
    <col min="10247" max="10247" width="28.140625" customWidth="1"/>
    <col min="10489" max="10489" width="3.7109375" customWidth="1"/>
    <col min="10490" max="10490" width="5.140625" customWidth="1"/>
    <col min="10491" max="10491" width="16.140625" customWidth="1"/>
    <col min="10492" max="10493" width="30" customWidth="1"/>
    <col min="10494" max="10494" width="28.140625" customWidth="1"/>
    <col min="10495" max="10495" width="4.28515625" customWidth="1"/>
    <col min="10496" max="10496" width="3.7109375" customWidth="1"/>
    <col min="10497" max="10497" width="19.85546875" customWidth="1"/>
    <col min="10498" max="10498" width="24.85546875" customWidth="1"/>
    <col min="10499" max="10499" width="35.5703125" customWidth="1"/>
    <col min="10500" max="10500" width="24.140625" customWidth="1"/>
    <col min="10501" max="10501" width="4.28515625" customWidth="1"/>
    <col min="10502" max="10502" width="37.42578125" customWidth="1"/>
    <col min="10503" max="10503" width="28.140625" customWidth="1"/>
    <col min="10745" max="10745" width="3.7109375" customWidth="1"/>
    <col min="10746" max="10746" width="5.140625" customWidth="1"/>
    <col min="10747" max="10747" width="16.140625" customWidth="1"/>
    <col min="10748" max="10749" width="30" customWidth="1"/>
    <col min="10750" max="10750" width="28.140625" customWidth="1"/>
    <col min="10751" max="10751" width="4.28515625" customWidth="1"/>
    <col min="10752" max="10752" width="3.7109375" customWidth="1"/>
    <col min="10753" max="10753" width="19.85546875" customWidth="1"/>
    <col min="10754" max="10754" width="24.85546875" customWidth="1"/>
    <col min="10755" max="10755" width="35.5703125" customWidth="1"/>
    <col min="10756" max="10756" width="24.140625" customWidth="1"/>
    <col min="10757" max="10757" width="4.28515625" customWidth="1"/>
    <col min="10758" max="10758" width="37.42578125" customWidth="1"/>
    <col min="10759" max="10759" width="28.140625" customWidth="1"/>
    <col min="11001" max="11001" width="3.7109375" customWidth="1"/>
    <col min="11002" max="11002" width="5.140625" customWidth="1"/>
    <col min="11003" max="11003" width="16.140625" customWidth="1"/>
    <col min="11004" max="11005" width="30" customWidth="1"/>
    <col min="11006" max="11006" width="28.140625" customWidth="1"/>
    <col min="11007" max="11007" width="4.28515625" customWidth="1"/>
    <col min="11008" max="11008" width="3.7109375" customWidth="1"/>
    <col min="11009" max="11009" width="19.85546875" customWidth="1"/>
    <col min="11010" max="11010" width="24.85546875" customWidth="1"/>
    <col min="11011" max="11011" width="35.5703125" customWidth="1"/>
    <col min="11012" max="11012" width="24.140625" customWidth="1"/>
    <col min="11013" max="11013" width="4.28515625" customWidth="1"/>
    <col min="11014" max="11014" width="37.42578125" customWidth="1"/>
    <col min="11015" max="11015" width="28.140625" customWidth="1"/>
    <col min="11257" max="11257" width="3.7109375" customWidth="1"/>
    <col min="11258" max="11258" width="5.140625" customWidth="1"/>
    <col min="11259" max="11259" width="16.140625" customWidth="1"/>
    <col min="11260" max="11261" width="30" customWidth="1"/>
    <col min="11262" max="11262" width="28.140625" customWidth="1"/>
    <col min="11263" max="11263" width="4.28515625" customWidth="1"/>
    <col min="11264" max="11264" width="3.7109375" customWidth="1"/>
    <col min="11265" max="11265" width="19.85546875" customWidth="1"/>
    <col min="11266" max="11266" width="24.85546875" customWidth="1"/>
    <col min="11267" max="11267" width="35.5703125" customWidth="1"/>
    <col min="11268" max="11268" width="24.140625" customWidth="1"/>
    <col min="11269" max="11269" width="4.28515625" customWidth="1"/>
    <col min="11270" max="11270" width="37.42578125" customWidth="1"/>
    <col min="11271" max="11271" width="28.140625" customWidth="1"/>
    <col min="11513" max="11513" width="3.7109375" customWidth="1"/>
    <col min="11514" max="11514" width="5.140625" customWidth="1"/>
    <col min="11515" max="11515" width="16.140625" customWidth="1"/>
    <col min="11516" max="11517" width="30" customWidth="1"/>
    <col min="11518" max="11518" width="28.140625" customWidth="1"/>
    <col min="11519" max="11519" width="4.28515625" customWidth="1"/>
    <col min="11520" max="11520" width="3.7109375" customWidth="1"/>
    <col min="11521" max="11521" width="19.85546875" customWidth="1"/>
    <col min="11522" max="11522" width="24.85546875" customWidth="1"/>
    <col min="11523" max="11523" width="35.5703125" customWidth="1"/>
    <col min="11524" max="11524" width="24.140625" customWidth="1"/>
    <col min="11525" max="11525" width="4.28515625" customWidth="1"/>
    <col min="11526" max="11526" width="37.42578125" customWidth="1"/>
    <col min="11527" max="11527" width="28.140625" customWidth="1"/>
    <col min="11769" max="11769" width="3.7109375" customWidth="1"/>
    <col min="11770" max="11770" width="5.140625" customWidth="1"/>
    <col min="11771" max="11771" width="16.140625" customWidth="1"/>
    <col min="11772" max="11773" width="30" customWidth="1"/>
    <col min="11774" max="11774" width="28.140625" customWidth="1"/>
    <col min="11775" max="11775" width="4.28515625" customWidth="1"/>
    <col min="11776" max="11776" width="3.7109375" customWidth="1"/>
    <col min="11777" max="11777" width="19.85546875" customWidth="1"/>
    <col min="11778" max="11778" width="24.85546875" customWidth="1"/>
    <col min="11779" max="11779" width="35.5703125" customWidth="1"/>
    <col min="11780" max="11780" width="24.140625" customWidth="1"/>
    <col min="11781" max="11781" width="4.28515625" customWidth="1"/>
    <col min="11782" max="11782" width="37.42578125" customWidth="1"/>
    <col min="11783" max="11783" width="28.140625" customWidth="1"/>
    <col min="12025" max="12025" width="3.7109375" customWidth="1"/>
    <col min="12026" max="12026" width="5.140625" customWidth="1"/>
    <col min="12027" max="12027" width="16.140625" customWidth="1"/>
    <col min="12028" max="12029" width="30" customWidth="1"/>
    <col min="12030" max="12030" width="28.140625" customWidth="1"/>
    <col min="12031" max="12031" width="4.28515625" customWidth="1"/>
    <col min="12032" max="12032" width="3.7109375" customWidth="1"/>
    <col min="12033" max="12033" width="19.85546875" customWidth="1"/>
    <col min="12034" max="12034" width="24.85546875" customWidth="1"/>
    <col min="12035" max="12035" width="35.5703125" customWidth="1"/>
    <col min="12036" max="12036" width="24.140625" customWidth="1"/>
    <col min="12037" max="12037" width="4.28515625" customWidth="1"/>
    <col min="12038" max="12038" width="37.42578125" customWidth="1"/>
    <col min="12039" max="12039" width="28.140625" customWidth="1"/>
    <col min="12281" max="12281" width="3.7109375" customWidth="1"/>
    <col min="12282" max="12282" width="5.140625" customWidth="1"/>
    <col min="12283" max="12283" width="16.140625" customWidth="1"/>
    <col min="12284" max="12285" width="30" customWidth="1"/>
    <col min="12286" max="12286" width="28.140625" customWidth="1"/>
    <col min="12287" max="12287" width="4.28515625" customWidth="1"/>
    <col min="12288" max="12288" width="3.7109375" customWidth="1"/>
    <col min="12289" max="12289" width="19.85546875" customWidth="1"/>
    <col min="12290" max="12290" width="24.85546875" customWidth="1"/>
    <col min="12291" max="12291" width="35.5703125" customWidth="1"/>
    <col min="12292" max="12292" width="24.140625" customWidth="1"/>
    <col min="12293" max="12293" width="4.28515625" customWidth="1"/>
    <col min="12294" max="12294" width="37.42578125" customWidth="1"/>
    <col min="12295" max="12295" width="28.140625" customWidth="1"/>
    <col min="12537" max="12537" width="3.7109375" customWidth="1"/>
    <col min="12538" max="12538" width="5.140625" customWidth="1"/>
    <col min="12539" max="12539" width="16.140625" customWidth="1"/>
    <col min="12540" max="12541" width="30" customWidth="1"/>
    <col min="12542" max="12542" width="28.140625" customWidth="1"/>
    <col min="12543" max="12543" width="4.28515625" customWidth="1"/>
    <col min="12544" max="12544" width="3.7109375" customWidth="1"/>
    <col min="12545" max="12545" width="19.85546875" customWidth="1"/>
    <col min="12546" max="12546" width="24.85546875" customWidth="1"/>
    <col min="12547" max="12547" width="35.5703125" customWidth="1"/>
    <col min="12548" max="12548" width="24.140625" customWidth="1"/>
    <col min="12549" max="12549" width="4.28515625" customWidth="1"/>
    <col min="12550" max="12550" width="37.42578125" customWidth="1"/>
    <col min="12551" max="12551" width="28.140625" customWidth="1"/>
    <col min="12793" max="12793" width="3.7109375" customWidth="1"/>
    <col min="12794" max="12794" width="5.140625" customWidth="1"/>
    <col min="12795" max="12795" width="16.140625" customWidth="1"/>
    <col min="12796" max="12797" width="30" customWidth="1"/>
    <col min="12798" max="12798" width="28.140625" customWidth="1"/>
    <col min="12799" max="12799" width="4.28515625" customWidth="1"/>
    <col min="12800" max="12800" width="3.7109375" customWidth="1"/>
    <col min="12801" max="12801" width="19.85546875" customWidth="1"/>
    <col min="12802" max="12802" width="24.85546875" customWidth="1"/>
    <col min="12803" max="12803" width="35.5703125" customWidth="1"/>
    <col min="12804" max="12804" width="24.140625" customWidth="1"/>
    <col min="12805" max="12805" width="4.28515625" customWidth="1"/>
    <col min="12806" max="12806" width="37.42578125" customWidth="1"/>
    <col min="12807" max="12807" width="28.140625" customWidth="1"/>
    <col min="13049" max="13049" width="3.7109375" customWidth="1"/>
    <col min="13050" max="13050" width="5.140625" customWidth="1"/>
    <col min="13051" max="13051" width="16.140625" customWidth="1"/>
    <col min="13052" max="13053" width="30" customWidth="1"/>
    <col min="13054" max="13054" width="28.140625" customWidth="1"/>
    <col min="13055" max="13055" width="4.28515625" customWidth="1"/>
    <col min="13056" max="13056" width="3.7109375" customWidth="1"/>
    <col min="13057" max="13057" width="19.85546875" customWidth="1"/>
    <col min="13058" max="13058" width="24.85546875" customWidth="1"/>
    <col min="13059" max="13059" width="35.5703125" customWidth="1"/>
    <col min="13060" max="13060" width="24.140625" customWidth="1"/>
    <col min="13061" max="13061" width="4.28515625" customWidth="1"/>
    <col min="13062" max="13062" width="37.42578125" customWidth="1"/>
    <col min="13063" max="13063" width="28.140625" customWidth="1"/>
    <col min="13305" max="13305" width="3.7109375" customWidth="1"/>
    <col min="13306" max="13306" width="5.140625" customWidth="1"/>
    <col min="13307" max="13307" width="16.140625" customWidth="1"/>
    <col min="13308" max="13309" width="30" customWidth="1"/>
    <col min="13310" max="13310" width="28.140625" customWidth="1"/>
    <col min="13311" max="13311" width="4.28515625" customWidth="1"/>
    <col min="13312" max="13312" width="3.7109375" customWidth="1"/>
    <col min="13313" max="13313" width="19.85546875" customWidth="1"/>
    <col min="13314" max="13314" width="24.85546875" customWidth="1"/>
    <col min="13315" max="13315" width="35.5703125" customWidth="1"/>
    <col min="13316" max="13316" width="24.140625" customWidth="1"/>
    <col min="13317" max="13317" width="4.28515625" customWidth="1"/>
    <col min="13318" max="13318" width="37.42578125" customWidth="1"/>
    <col min="13319" max="13319" width="28.140625" customWidth="1"/>
    <col min="13561" max="13561" width="3.7109375" customWidth="1"/>
    <col min="13562" max="13562" width="5.140625" customWidth="1"/>
    <col min="13563" max="13563" width="16.140625" customWidth="1"/>
    <col min="13564" max="13565" width="30" customWidth="1"/>
    <col min="13566" max="13566" width="28.140625" customWidth="1"/>
    <col min="13567" max="13567" width="4.28515625" customWidth="1"/>
    <col min="13568" max="13568" width="3.7109375" customWidth="1"/>
    <col min="13569" max="13569" width="19.85546875" customWidth="1"/>
    <col min="13570" max="13570" width="24.85546875" customWidth="1"/>
    <col min="13571" max="13571" width="35.5703125" customWidth="1"/>
    <col min="13572" max="13572" width="24.140625" customWidth="1"/>
    <col min="13573" max="13573" width="4.28515625" customWidth="1"/>
    <col min="13574" max="13574" width="37.42578125" customWidth="1"/>
    <col min="13575" max="13575" width="28.140625" customWidth="1"/>
    <col min="13817" max="13817" width="3.7109375" customWidth="1"/>
    <col min="13818" max="13818" width="5.140625" customWidth="1"/>
    <col min="13819" max="13819" width="16.140625" customWidth="1"/>
    <col min="13820" max="13821" width="30" customWidth="1"/>
    <col min="13822" max="13822" width="28.140625" customWidth="1"/>
    <col min="13823" max="13823" width="4.28515625" customWidth="1"/>
    <col min="13824" max="13824" width="3.7109375" customWidth="1"/>
    <col min="13825" max="13825" width="19.85546875" customWidth="1"/>
    <col min="13826" max="13826" width="24.85546875" customWidth="1"/>
    <col min="13827" max="13827" width="35.5703125" customWidth="1"/>
    <col min="13828" max="13828" width="24.140625" customWidth="1"/>
    <col min="13829" max="13829" width="4.28515625" customWidth="1"/>
    <col min="13830" max="13830" width="37.42578125" customWidth="1"/>
    <col min="13831" max="13831" width="28.140625" customWidth="1"/>
    <col min="14073" max="14073" width="3.7109375" customWidth="1"/>
    <col min="14074" max="14074" width="5.140625" customWidth="1"/>
    <col min="14075" max="14075" width="16.140625" customWidth="1"/>
    <col min="14076" max="14077" width="30" customWidth="1"/>
    <col min="14078" max="14078" width="28.140625" customWidth="1"/>
    <col min="14079" max="14079" width="4.28515625" customWidth="1"/>
    <col min="14080" max="14080" width="3.7109375" customWidth="1"/>
    <col min="14081" max="14081" width="19.85546875" customWidth="1"/>
    <col min="14082" max="14082" width="24.85546875" customWidth="1"/>
    <col min="14083" max="14083" width="35.5703125" customWidth="1"/>
    <col min="14084" max="14084" width="24.140625" customWidth="1"/>
    <col min="14085" max="14085" width="4.28515625" customWidth="1"/>
    <col min="14086" max="14086" width="37.42578125" customWidth="1"/>
    <col min="14087" max="14087" width="28.140625" customWidth="1"/>
    <col min="14329" max="14329" width="3.7109375" customWidth="1"/>
    <col min="14330" max="14330" width="5.140625" customWidth="1"/>
    <col min="14331" max="14331" width="16.140625" customWidth="1"/>
    <col min="14332" max="14333" width="30" customWidth="1"/>
    <col min="14334" max="14334" width="28.140625" customWidth="1"/>
    <col min="14335" max="14335" width="4.28515625" customWidth="1"/>
    <col min="14336" max="14336" width="3.7109375" customWidth="1"/>
    <col min="14337" max="14337" width="19.85546875" customWidth="1"/>
    <col min="14338" max="14338" width="24.85546875" customWidth="1"/>
    <col min="14339" max="14339" width="35.5703125" customWidth="1"/>
    <col min="14340" max="14340" width="24.140625" customWidth="1"/>
    <col min="14341" max="14341" width="4.28515625" customWidth="1"/>
    <col min="14342" max="14342" width="37.42578125" customWidth="1"/>
    <col min="14343" max="14343" width="28.140625" customWidth="1"/>
    <col min="14585" max="14585" width="3.7109375" customWidth="1"/>
    <col min="14586" max="14586" width="5.140625" customWidth="1"/>
    <col min="14587" max="14587" width="16.140625" customWidth="1"/>
    <col min="14588" max="14589" width="30" customWidth="1"/>
    <col min="14590" max="14590" width="28.140625" customWidth="1"/>
    <col min="14591" max="14591" width="4.28515625" customWidth="1"/>
    <col min="14592" max="14592" width="3.7109375" customWidth="1"/>
    <col min="14593" max="14593" width="19.85546875" customWidth="1"/>
    <col min="14594" max="14594" width="24.85546875" customWidth="1"/>
    <col min="14595" max="14595" width="35.5703125" customWidth="1"/>
    <col min="14596" max="14596" width="24.140625" customWidth="1"/>
    <col min="14597" max="14597" width="4.28515625" customWidth="1"/>
    <col min="14598" max="14598" width="37.42578125" customWidth="1"/>
    <col min="14599" max="14599" width="28.140625" customWidth="1"/>
    <col min="14841" max="14841" width="3.7109375" customWidth="1"/>
    <col min="14842" max="14842" width="5.140625" customWidth="1"/>
    <col min="14843" max="14843" width="16.140625" customWidth="1"/>
    <col min="14844" max="14845" width="30" customWidth="1"/>
    <col min="14846" max="14846" width="28.140625" customWidth="1"/>
    <col min="14847" max="14847" width="4.28515625" customWidth="1"/>
    <col min="14848" max="14848" width="3.7109375" customWidth="1"/>
    <col min="14849" max="14849" width="19.85546875" customWidth="1"/>
    <col min="14850" max="14850" width="24.85546875" customWidth="1"/>
    <col min="14851" max="14851" width="35.5703125" customWidth="1"/>
    <col min="14852" max="14852" width="24.140625" customWidth="1"/>
    <col min="14853" max="14853" width="4.28515625" customWidth="1"/>
    <col min="14854" max="14854" width="37.42578125" customWidth="1"/>
    <col min="14855" max="14855" width="28.140625" customWidth="1"/>
    <col min="15097" max="15097" width="3.7109375" customWidth="1"/>
    <col min="15098" max="15098" width="5.140625" customWidth="1"/>
    <col min="15099" max="15099" width="16.140625" customWidth="1"/>
    <col min="15100" max="15101" width="30" customWidth="1"/>
    <col min="15102" max="15102" width="28.140625" customWidth="1"/>
    <col min="15103" max="15103" width="4.28515625" customWidth="1"/>
    <col min="15104" max="15104" width="3.7109375" customWidth="1"/>
    <col min="15105" max="15105" width="19.85546875" customWidth="1"/>
    <col min="15106" max="15106" width="24.85546875" customWidth="1"/>
    <col min="15107" max="15107" width="35.5703125" customWidth="1"/>
    <col min="15108" max="15108" width="24.140625" customWidth="1"/>
    <col min="15109" max="15109" width="4.28515625" customWidth="1"/>
    <col min="15110" max="15110" width="37.42578125" customWidth="1"/>
    <col min="15111" max="15111" width="28.140625" customWidth="1"/>
    <col min="15353" max="15353" width="3.7109375" customWidth="1"/>
    <col min="15354" max="15354" width="5.140625" customWidth="1"/>
    <col min="15355" max="15355" width="16.140625" customWidth="1"/>
    <col min="15356" max="15357" width="30" customWidth="1"/>
    <col min="15358" max="15358" width="28.140625" customWidth="1"/>
    <col min="15359" max="15359" width="4.28515625" customWidth="1"/>
    <col min="15360" max="15360" width="3.7109375" customWidth="1"/>
    <col min="15361" max="15361" width="19.85546875" customWidth="1"/>
    <col min="15362" max="15362" width="24.85546875" customWidth="1"/>
    <col min="15363" max="15363" width="35.5703125" customWidth="1"/>
    <col min="15364" max="15364" width="24.140625" customWidth="1"/>
    <col min="15365" max="15365" width="4.28515625" customWidth="1"/>
    <col min="15366" max="15366" width="37.42578125" customWidth="1"/>
    <col min="15367" max="15367" width="28.140625" customWidth="1"/>
    <col min="15609" max="15609" width="3.7109375" customWidth="1"/>
    <col min="15610" max="15610" width="5.140625" customWidth="1"/>
    <col min="15611" max="15611" width="16.140625" customWidth="1"/>
    <col min="15612" max="15613" width="30" customWidth="1"/>
    <col min="15614" max="15614" width="28.140625" customWidth="1"/>
    <col min="15615" max="15615" width="4.28515625" customWidth="1"/>
    <col min="15616" max="15616" width="3.7109375" customWidth="1"/>
    <col min="15617" max="15617" width="19.85546875" customWidth="1"/>
    <col min="15618" max="15618" width="24.85546875" customWidth="1"/>
    <col min="15619" max="15619" width="35.5703125" customWidth="1"/>
    <col min="15620" max="15620" width="24.140625" customWidth="1"/>
    <col min="15621" max="15621" width="4.28515625" customWidth="1"/>
    <col min="15622" max="15622" width="37.42578125" customWidth="1"/>
    <col min="15623" max="15623" width="28.140625" customWidth="1"/>
    <col min="15865" max="15865" width="3.7109375" customWidth="1"/>
    <col min="15866" max="15866" width="5.140625" customWidth="1"/>
    <col min="15867" max="15867" width="16.140625" customWidth="1"/>
    <col min="15868" max="15869" width="30" customWidth="1"/>
    <col min="15870" max="15870" width="28.140625" customWidth="1"/>
    <col min="15871" max="15871" width="4.28515625" customWidth="1"/>
    <col min="15872" max="15872" width="3.7109375" customWidth="1"/>
    <col min="15873" max="15873" width="19.85546875" customWidth="1"/>
    <col min="15874" max="15874" width="24.85546875" customWidth="1"/>
    <col min="15875" max="15875" width="35.5703125" customWidth="1"/>
    <col min="15876" max="15876" width="24.140625" customWidth="1"/>
    <col min="15877" max="15877" width="4.28515625" customWidth="1"/>
    <col min="15878" max="15878" width="37.42578125" customWidth="1"/>
    <col min="15879" max="15879" width="28.140625" customWidth="1"/>
    <col min="16121" max="16121" width="3.7109375" customWidth="1"/>
    <col min="16122" max="16122" width="5.140625" customWidth="1"/>
    <col min="16123" max="16123" width="16.140625" customWidth="1"/>
    <col min="16124" max="16125" width="30" customWidth="1"/>
    <col min="16126" max="16126" width="28.140625" customWidth="1"/>
    <col min="16127" max="16127" width="4.28515625" customWidth="1"/>
    <col min="16128" max="16128" width="3.7109375" customWidth="1"/>
    <col min="16129" max="16129" width="19.85546875" customWidth="1"/>
    <col min="16130" max="16130" width="24.85546875" customWidth="1"/>
    <col min="16131" max="16131" width="35.5703125" customWidth="1"/>
    <col min="16132" max="16132" width="24.140625" customWidth="1"/>
    <col min="16133" max="16133" width="4.28515625" customWidth="1"/>
    <col min="16134" max="16134" width="37.42578125" customWidth="1"/>
    <col min="16135" max="16135" width="28.140625" customWidth="1"/>
  </cols>
  <sheetData>
    <row r="1" spans="1:7" ht="25.5" customHeight="1" x14ac:dyDescent="0.35">
      <c r="A1" s="469" t="s">
        <v>237</v>
      </c>
      <c r="B1" s="469"/>
      <c r="C1" s="469"/>
      <c r="D1" s="469"/>
      <c r="E1" s="469"/>
      <c r="F1" s="469"/>
      <c r="G1" s="109" t="s">
        <v>87</v>
      </c>
    </row>
    <row r="2" spans="1:7" ht="19.5" customHeight="1" thickBot="1" x14ac:dyDescent="0.35">
      <c r="A2" s="45"/>
      <c r="C2" s="32"/>
      <c r="D2" s="32"/>
      <c r="E2" s="32"/>
      <c r="F2" s="67"/>
      <c r="G2" s="67"/>
    </row>
    <row r="3" spans="1:7" ht="27" thickTop="1" x14ac:dyDescent="0.4">
      <c r="A3" s="557" t="s">
        <v>236</v>
      </c>
      <c r="B3" s="557"/>
      <c r="C3" s="557"/>
      <c r="D3" s="557"/>
      <c r="E3" s="557"/>
      <c r="F3" s="557"/>
      <c r="G3" s="557"/>
    </row>
    <row r="4" spans="1:7" ht="27.75" customHeight="1" x14ac:dyDescent="0.3">
      <c r="A4" s="214" t="s">
        <v>330</v>
      </c>
      <c r="B4" s="95"/>
      <c r="C4" s="95"/>
      <c r="D4" s="95"/>
      <c r="E4" s="95"/>
      <c r="F4" s="95"/>
    </row>
    <row r="5" spans="1:7" ht="15.75" x14ac:dyDescent="0.25">
      <c r="A5" s="246" t="s">
        <v>369</v>
      </c>
      <c r="B5" s="247"/>
      <c r="C5" s="247"/>
      <c r="D5" s="247"/>
      <c r="E5" s="247"/>
      <c r="F5" s="247"/>
    </row>
    <row r="7" spans="1:7" s="13" customFormat="1" ht="15" customHeight="1" x14ac:dyDescent="0.25">
      <c r="A7" s="561" t="s">
        <v>141</v>
      </c>
      <c r="B7" s="563" t="s">
        <v>153</v>
      </c>
      <c r="C7" s="563"/>
      <c r="D7" s="563"/>
      <c r="E7" s="563" t="s">
        <v>162</v>
      </c>
      <c r="F7" s="563"/>
      <c r="G7" s="563" t="s">
        <v>163</v>
      </c>
    </row>
    <row r="8" spans="1:7" s="13" customFormat="1" ht="17.25" customHeight="1" x14ac:dyDescent="0.25">
      <c r="A8" s="562"/>
      <c r="B8" s="564"/>
      <c r="C8" s="564"/>
      <c r="D8" s="564"/>
      <c r="E8" s="157" t="s">
        <v>164</v>
      </c>
      <c r="F8" s="157" t="s">
        <v>165</v>
      </c>
      <c r="G8" s="564"/>
    </row>
    <row r="9" spans="1:7" s="12" customFormat="1" ht="98.25" customHeight="1" x14ac:dyDescent="0.25">
      <c r="A9" s="559">
        <v>1</v>
      </c>
      <c r="B9" s="558" t="s">
        <v>142</v>
      </c>
      <c r="C9" s="558"/>
      <c r="D9" s="190" t="s">
        <v>36</v>
      </c>
      <c r="E9" s="16"/>
      <c r="F9" s="16"/>
      <c r="G9" s="122"/>
    </row>
    <row r="10" spans="1:7" s="12" customFormat="1" ht="98.25" customHeight="1" x14ac:dyDescent="0.25">
      <c r="A10" s="559"/>
      <c r="B10" s="558"/>
      <c r="C10" s="558"/>
      <c r="D10" s="190" t="s">
        <v>80</v>
      </c>
      <c r="E10" s="16"/>
      <c r="F10" s="16"/>
      <c r="G10" s="122"/>
    </row>
    <row r="11" spans="1:7" s="12" customFormat="1" ht="98.25" customHeight="1" x14ac:dyDescent="0.25">
      <c r="A11" s="559"/>
      <c r="B11" s="558"/>
      <c r="C11" s="558"/>
      <c r="D11" s="190" t="s">
        <v>81</v>
      </c>
      <c r="E11" s="16"/>
      <c r="F11" s="16"/>
      <c r="G11" s="122"/>
    </row>
    <row r="12" spans="1:7" ht="98.25" customHeight="1" x14ac:dyDescent="0.25">
      <c r="A12" s="559">
        <v>2</v>
      </c>
      <c r="B12" s="558" t="s">
        <v>212</v>
      </c>
      <c r="C12" s="558"/>
      <c r="D12" s="190" t="s">
        <v>36</v>
      </c>
      <c r="E12" s="17"/>
      <c r="F12" s="17"/>
      <c r="G12" s="18"/>
    </row>
    <row r="13" spans="1:7" ht="98.25" customHeight="1" x14ac:dyDescent="0.25">
      <c r="A13" s="559"/>
      <c r="B13" s="558"/>
      <c r="C13" s="558"/>
      <c r="D13" s="190" t="s">
        <v>80</v>
      </c>
      <c r="E13" s="17"/>
      <c r="F13" s="17"/>
      <c r="G13" s="18"/>
    </row>
    <row r="14" spans="1:7" ht="98.25" customHeight="1" x14ac:dyDescent="0.25">
      <c r="A14" s="559"/>
      <c r="B14" s="558"/>
      <c r="C14" s="558"/>
      <c r="D14" s="190" t="s">
        <v>81</v>
      </c>
      <c r="E14" s="17"/>
      <c r="F14" s="17"/>
      <c r="G14" s="18"/>
    </row>
    <row r="15" spans="1:7" ht="98.25" customHeight="1" x14ac:dyDescent="0.25">
      <c r="A15" s="559">
        <v>3</v>
      </c>
      <c r="B15" s="558" t="s">
        <v>143</v>
      </c>
      <c r="C15" s="558"/>
      <c r="D15" s="190" t="s">
        <v>36</v>
      </c>
      <c r="E15" s="17"/>
      <c r="F15" s="17"/>
      <c r="G15" s="18"/>
    </row>
    <row r="16" spans="1:7" ht="98.25" customHeight="1" x14ac:dyDescent="0.25">
      <c r="A16" s="559"/>
      <c r="B16" s="558"/>
      <c r="C16" s="558"/>
      <c r="D16" s="190" t="s">
        <v>80</v>
      </c>
      <c r="E16" s="17"/>
      <c r="F16" s="17"/>
      <c r="G16" s="18"/>
    </row>
    <row r="17" spans="1:7" ht="98.25" customHeight="1" x14ac:dyDescent="0.25">
      <c r="A17" s="559"/>
      <c r="B17" s="558"/>
      <c r="C17" s="558"/>
      <c r="D17" s="190" t="s">
        <v>81</v>
      </c>
      <c r="E17" s="17"/>
      <c r="F17" s="17"/>
      <c r="G17" s="18"/>
    </row>
    <row r="18" spans="1:7" ht="98.25" customHeight="1" x14ac:dyDescent="0.25">
      <c r="A18" s="559">
        <v>4</v>
      </c>
      <c r="B18" s="560" t="s">
        <v>144</v>
      </c>
      <c r="C18" s="558" t="s">
        <v>213</v>
      </c>
      <c r="D18" s="190" t="s">
        <v>36</v>
      </c>
      <c r="E18" s="17"/>
      <c r="F18" s="17"/>
      <c r="G18" s="18"/>
    </row>
    <row r="19" spans="1:7" ht="98.25" customHeight="1" x14ac:dyDescent="0.25">
      <c r="A19" s="559"/>
      <c r="B19" s="560"/>
      <c r="C19" s="558"/>
      <c r="D19" s="190" t="s">
        <v>80</v>
      </c>
      <c r="E19" s="17"/>
      <c r="F19" s="17"/>
      <c r="G19" s="18"/>
    </row>
    <row r="20" spans="1:7" ht="98.25" customHeight="1" x14ac:dyDescent="0.25">
      <c r="A20" s="559"/>
      <c r="B20" s="560"/>
      <c r="C20" s="558"/>
      <c r="D20" s="190" t="s">
        <v>81</v>
      </c>
      <c r="E20" s="17"/>
      <c r="F20" s="17"/>
      <c r="G20" s="18"/>
    </row>
    <row r="21" spans="1:7" ht="98.25" customHeight="1" x14ac:dyDescent="0.25">
      <c r="A21" s="559">
        <v>5</v>
      </c>
      <c r="B21" s="560"/>
      <c r="C21" s="558" t="s">
        <v>214</v>
      </c>
      <c r="D21" s="191" t="s">
        <v>36</v>
      </c>
      <c r="E21" s="17"/>
      <c r="F21" s="17"/>
      <c r="G21" s="18"/>
    </row>
    <row r="22" spans="1:7" ht="98.25" customHeight="1" x14ac:dyDescent="0.25">
      <c r="A22" s="559"/>
      <c r="B22" s="560"/>
      <c r="C22" s="558"/>
      <c r="D22" s="190" t="s">
        <v>80</v>
      </c>
      <c r="E22" s="17"/>
      <c r="F22" s="17"/>
      <c r="G22" s="18"/>
    </row>
    <row r="23" spans="1:7" ht="98.25" customHeight="1" x14ac:dyDescent="0.25">
      <c r="A23" s="559"/>
      <c r="B23" s="560"/>
      <c r="C23" s="558"/>
      <c r="D23" s="190" t="s">
        <v>81</v>
      </c>
      <c r="E23" s="17"/>
      <c r="F23" s="17"/>
      <c r="G23" s="18"/>
    </row>
    <row r="24" spans="1:7" ht="98.25" customHeight="1" x14ac:dyDescent="0.25">
      <c r="A24" s="559">
        <v>6</v>
      </c>
      <c r="B24" s="560"/>
      <c r="C24" s="558" t="s">
        <v>215</v>
      </c>
      <c r="D24" s="190" t="s">
        <v>36</v>
      </c>
      <c r="E24" s="17"/>
      <c r="F24" s="17"/>
      <c r="G24" s="18"/>
    </row>
    <row r="25" spans="1:7" ht="98.25" customHeight="1" x14ac:dyDescent="0.25">
      <c r="A25" s="559"/>
      <c r="B25" s="560"/>
      <c r="C25" s="558"/>
      <c r="D25" s="190" t="s">
        <v>80</v>
      </c>
      <c r="E25" s="17"/>
      <c r="F25" s="17"/>
      <c r="G25" s="18"/>
    </row>
    <row r="26" spans="1:7" ht="98.25" customHeight="1" x14ac:dyDescent="0.25">
      <c r="A26" s="559"/>
      <c r="B26" s="560"/>
      <c r="C26" s="558"/>
      <c r="D26" s="190" t="s">
        <v>81</v>
      </c>
      <c r="E26" s="17"/>
      <c r="F26" s="17"/>
      <c r="G26" s="18"/>
    </row>
    <row r="27" spans="1:7" ht="138" customHeight="1" x14ac:dyDescent="0.25">
      <c r="A27" s="110">
        <v>7</v>
      </c>
      <c r="B27" s="558" t="s">
        <v>216</v>
      </c>
      <c r="C27" s="558"/>
      <c r="D27" s="190" t="s">
        <v>152</v>
      </c>
      <c r="E27" s="17"/>
      <c r="F27" s="17"/>
      <c r="G27" s="18"/>
    </row>
    <row r="28" spans="1:7" ht="138" customHeight="1" x14ac:dyDescent="0.25">
      <c r="A28" s="110">
        <v>8</v>
      </c>
      <c r="B28" s="558" t="s">
        <v>217</v>
      </c>
      <c r="C28" s="558"/>
      <c r="D28" s="190" t="s">
        <v>152</v>
      </c>
      <c r="E28" s="17"/>
      <c r="F28" s="17"/>
      <c r="G28" s="18"/>
    </row>
  </sheetData>
  <sheetProtection algorithmName="SHA-512" hashValue="nBUZHDHZYZofnWaep+Q5KPWUgT04Y52xsdTMEs4dMS+UTJcmdQzaoXU6Spn8CYMg4NSgJ7o+1ylo4fqNqYQ5Fg==" saltValue="WRHpMUqilXd6K6CyuopdzA==" spinCount="100000" sheet="1" objects="1" scenarios="1"/>
  <mergeCells count="22">
    <mergeCell ref="A1:F1"/>
    <mergeCell ref="A7:A8"/>
    <mergeCell ref="B7:D8"/>
    <mergeCell ref="E7:F7"/>
    <mergeCell ref="G7:G8"/>
    <mergeCell ref="A3:E3"/>
    <mergeCell ref="F3:G3"/>
    <mergeCell ref="C21:C23"/>
    <mergeCell ref="A24:A26"/>
    <mergeCell ref="A9:A11"/>
    <mergeCell ref="B9:C11"/>
    <mergeCell ref="B28:C28"/>
    <mergeCell ref="C24:C26"/>
    <mergeCell ref="B27:C27"/>
    <mergeCell ref="A12:A14"/>
    <mergeCell ref="B12:C14"/>
    <mergeCell ref="A15:A17"/>
    <mergeCell ref="B15:C17"/>
    <mergeCell ref="A18:A20"/>
    <mergeCell ref="B18:B26"/>
    <mergeCell ref="C18:C20"/>
    <mergeCell ref="A21:A23"/>
  </mergeCells>
  <hyperlinks>
    <hyperlink ref="G1" location="Inicio!A1" display="Ir a Tabla de contenido"/>
  </hyperlink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1:M41"/>
  <sheetViews>
    <sheetView showGridLines="0" zoomScale="90" zoomScaleNormal="90" workbookViewId="0">
      <pane ySplit="9" topLeftCell="A37" activePane="bottomLeft" state="frozen"/>
      <selection pane="bottomLeft" activeCell="H4" sqref="H4"/>
    </sheetView>
  </sheetViews>
  <sheetFormatPr baseColWidth="10" defaultRowHeight="15" x14ac:dyDescent="0.25"/>
  <cols>
    <col min="1" max="1" width="3.7109375" style="26" customWidth="1"/>
    <col min="2" max="2" width="5.140625" style="26" customWidth="1"/>
    <col min="3" max="3" width="13.140625" style="26" customWidth="1"/>
    <col min="4" max="4" width="24.140625" style="26" customWidth="1"/>
    <col min="5" max="5" width="4.85546875" style="112" customWidth="1"/>
    <col min="6" max="6" width="40" style="26" customWidth="1"/>
    <col min="7" max="7" width="36.5703125" style="26" customWidth="1"/>
    <col min="8" max="9" width="12" style="26" customWidth="1"/>
    <col min="10" max="10" width="34" style="26" customWidth="1"/>
    <col min="11" max="12" width="40" style="26" customWidth="1"/>
    <col min="13" max="14" width="40" customWidth="1"/>
    <col min="254" max="254" width="3.7109375" customWidth="1"/>
    <col min="255" max="255" width="5.140625" customWidth="1"/>
    <col min="256" max="256" width="16.140625" customWidth="1"/>
    <col min="257" max="258" width="30" customWidth="1"/>
    <col min="259" max="259" width="28.140625" customWidth="1"/>
    <col min="260" max="260" width="4.28515625" customWidth="1"/>
    <col min="261" max="261" width="3.7109375" customWidth="1"/>
    <col min="262" max="262" width="19.85546875" customWidth="1"/>
    <col min="263" max="263" width="24.85546875" customWidth="1"/>
    <col min="264" max="264" width="35.5703125" customWidth="1"/>
    <col min="265" max="265" width="24.140625" customWidth="1"/>
    <col min="266" max="266" width="4.28515625" customWidth="1"/>
    <col min="267" max="267" width="37.42578125" customWidth="1"/>
    <col min="268" max="268" width="28.140625" customWidth="1"/>
    <col min="510" max="510" width="3.7109375" customWidth="1"/>
    <col min="511" max="511" width="5.140625" customWidth="1"/>
    <col min="512" max="512" width="16.140625" customWidth="1"/>
    <col min="513" max="514" width="30" customWidth="1"/>
    <col min="515" max="515" width="28.140625" customWidth="1"/>
    <col min="516" max="516" width="4.28515625" customWidth="1"/>
    <col min="517" max="517" width="3.7109375" customWidth="1"/>
    <col min="518" max="518" width="19.85546875" customWidth="1"/>
    <col min="519" max="519" width="24.85546875" customWidth="1"/>
    <col min="520" max="520" width="35.5703125" customWidth="1"/>
    <col min="521" max="521" width="24.140625" customWidth="1"/>
    <col min="522" max="522" width="4.28515625" customWidth="1"/>
    <col min="523" max="523" width="37.42578125" customWidth="1"/>
    <col min="524" max="524" width="28.140625" customWidth="1"/>
    <col min="766" max="766" width="3.7109375" customWidth="1"/>
    <col min="767" max="767" width="5.140625" customWidth="1"/>
    <col min="768" max="768" width="16.140625" customWidth="1"/>
    <col min="769" max="770" width="30" customWidth="1"/>
    <col min="771" max="771" width="28.140625" customWidth="1"/>
    <col min="772" max="772" width="4.28515625" customWidth="1"/>
    <col min="773" max="773" width="3.7109375" customWidth="1"/>
    <col min="774" max="774" width="19.85546875" customWidth="1"/>
    <col min="775" max="775" width="24.85546875" customWidth="1"/>
    <col min="776" max="776" width="35.5703125" customWidth="1"/>
    <col min="777" max="777" width="24.140625" customWidth="1"/>
    <col min="778" max="778" width="4.28515625" customWidth="1"/>
    <col min="779" max="779" width="37.42578125" customWidth="1"/>
    <col min="780" max="780" width="28.140625" customWidth="1"/>
    <col min="1022" max="1022" width="3.7109375" customWidth="1"/>
    <col min="1023" max="1023" width="5.140625" customWidth="1"/>
    <col min="1024" max="1024" width="16.140625" customWidth="1"/>
    <col min="1025" max="1026" width="30" customWidth="1"/>
    <col min="1027" max="1027" width="28.140625" customWidth="1"/>
    <col min="1028" max="1028" width="4.28515625" customWidth="1"/>
    <col min="1029" max="1029" width="3.7109375" customWidth="1"/>
    <col min="1030" max="1030" width="19.85546875" customWidth="1"/>
    <col min="1031" max="1031" width="24.85546875" customWidth="1"/>
    <col min="1032" max="1032" width="35.5703125" customWidth="1"/>
    <col min="1033" max="1033" width="24.140625" customWidth="1"/>
    <col min="1034" max="1034" width="4.28515625" customWidth="1"/>
    <col min="1035" max="1035" width="37.42578125" customWidth="1"/>
    <col min="1036" max="1036" width="28.140625" customWidth="1"/>
    <col min="1278" max="1278" width="3.7109375" customWidth="1"/>
    <col min="1279" max="1279" width="5.140625" customWidth="1"/>
    <col min="1280" max="1280" width="16.140625" customWidth="1"/>
    <col min="1281" max="1282" width="30" customWidth="1"/>
    <col min="1283" max="1283" width="28.140625" customWidth="1"/>
    <col min="1284" max="1284" width="4.28515625" customWidth="1"/>
    <col min="1285" max="1285" width="3.7109375" customWidth="1"/>
    <col min="1286" max="1286" width="19.85546875" customWidth="1"/>
    <col min="1287" max="1287" width="24.85546875" customWidth="1"/>
    <col min="1288" max="1288" width="35.5703125" customWidth="1"/>
    <col min="1289" max="1289" width="24.140625" customWidth="1"/>
    <col min="1290" max="1290" width="4.28515625" customWidth="1"/>
    <col min="1291" max="1291" width="37.42578125" customWidth="1"/>
    <col min="1292" max="1292" width="28.140625" customWidth="1"/>
    <col min="1534" max="1534" width="3.7109375" customWidth="1"/>
    <col min="1535" max="1535" width="5.140625" customWidth="1"/>
    <col min="1536" max="1536" width="16.140625" customWidth="1"/>
    <col min="1537" max="1538" width="30" customWidth="1"/>
    <col min="1539" max="1539" width="28.140625" customWidth="1"/>
    <col min="1540" max="1540" width="4.28515625" customWidth="1"/>
    <col min="1541" max="1541" width="3.7109375" customWidth="1"/>
    <col min="1542" max="1542" width="19.85546875" customWidth="1"/>
    <col min="1543" max="1543" width="24.85546875" customWidth="1"/>
    <col min="1544" max="1544" width="35.5703125" customWidth="1"/>
    <col min="1545" max="1545" width="24.140625" customWidth="1"/>
    <col min="1546" max="1546" width="4.28515625" customWidth="1"/>
    <col min="1547" max="1547" width="37.42578125" customWidth="1"/>
    <col min="1548" max="1548" width="28.140625" customWidth="1"/>
    <col min="1790" max="1790" width="3.7109375" customWidth="1"/>
    <col min="1791" max="1791" width="5.140625" customWidth="1"/>
    <col min="1792" max="1792" width="16.140625" customWidth="1"/>
    <col min="1793" max="1794" width="30" customWidth="1"/>
    <col min="1795" max="1795" width="28.140625" customWidth="1"/>
    <col min="1796" max="1796" width="4.28515625" customWidth="1"/>
    <col min="1797" max="1797" width="3.7109375" customWidth="1"/>
    <col min="1798" max="1798" width="19.85546875" customWidth="1"/>
    <col min="1799" max="1799" width="24.85546875" customWidth="1"/>
    <col min="1800" max="1800" width="35.5703125" customWidth="1"/>
    <col min="1801" max="1801" width="24.140625" customWidth="1"/>
    <col min="1802" max="1802" width="4.28515625" customWidth="1"/>
    <col min="1803" max="1803" width="37.42578125" customWidth="1"/>
    <col min="1804" max="1804" width="28.140625" customWidth="1"/>
    <col min="2046" max="2046" width="3.7109375" customWidth="1"/>
    <col min="2047" max="2047" width="5.140625" customWidth="1"/>
    <col min="2048" max="2048" width="16.140625" customWidth="1"/>
    <col min="2049" max="2050" width="30" customWidth="1"/>
    <col min="2051" max="2051" width="28.140625" customWidth="1"/>
    <col min="2052" max="2052" width="4.28515625" customWidth="1"/>
    <col min="2053" max="2053" width="3.7109375" customWidth="1"/>
    <col min="2054" max="2054" width="19.85546875" customWidth="1"/>
    <col min="2055" max="2055" width="24.85546875" customWidth="1"/>
    <col min="2056" max="2056" width="35.5703125" customWidth="1"/>
    <col min="2057" max="2057" width="24.140625" customWidth="1"/>
    <col min="2058" max="2058" width="4.28515625" customWidth="1"/>
    <col min="2059" max="2059" width="37.42578125" customWidth="1"/>
    <col min="2060" max="2060" width="28.140625" customWidth="1"/>
    <col min="2302" max="2302" width="3.7109375" customWidth="1"/>
    <col min="2303" max="2303" width="5.140625" customWidth="1"/>
    <col min="2304" max="2304" width="16.140625" customWidth="1"/>
    <col min="2305" max="2306" width="30" customWidth="1"/>
    <col min="2307" max="2307" width="28.140625" customWidth="1"/>
    <col min="2308" max="2308" width="4.28515625" customWidth="1"/>
    <col min="2309" max="2309" width="3.7109375" customWidth="1"/>
    <col min="2310" max="2310" width="19.85546875" customWidth="1"/>
    <col min="2311" max="2311" width="24.85546875" customWidth="1"/>
    <col min="2312" max="2312" width="35.5703125" customWidth="1"/>
    <col min="2313" max="2313" width="24.140625" customWidth="1"/>
    <col min="2314" max="2314" width="4.28515625" customWidth="1"/>
    <col min="2315" max="2315" width="37.42578125" customWidth="1"/>
    <col min="2316" max="2316" width="28.140625" customWidth="1"/>
    <col min="2558" max="2558" width="3.7109375" customWidth="1"/>
    <col min="2559" max="2559" width="5.140625" customWidth="1"/>
    <col min="2560" max="2560" width="16.140625" customWidth="1"/>
    <col min="2561" max="2562" width="30" customWidth="1"/>
    <col min="2563" max="2563" width="28.140625" customWidth="1"/>
    <col min="2564" max="2564" width="4.28515625" customWidth="1"/>
    <col min="2565" max="2565" width="3.7109375" customWidth="1"/>
    <col min="2566" max="2566" width="19.85546875" customWidth="1"/>
    <col min="2567" max="2567" width="24.85546875" customWidth="1"/>
    <col min="2568" max="2568" width="35.5703125" customWidth="1"/>
    <col min="2569" max="2569" width="24.140625" customWidth="1"/>
    <col min="2570" max="2570" width="4.28515625" customWidth="1"/>
    <col min="2571" max="2571" width="37.42578125" customWidth="1"/>
    <col min="2572" max="2572" width="28.140625" customWidth="1"/>
    <col min="2814" max="2814" width="3.7109375" customWidth="1"/>
    <col min="2815" max="2815" width="5.140625" customWidth="1"/>
    <col min="2816" max="2816" width="16.140625" customWidth="1"/>
    <col min="2817" max="2818" width="30" customWidth="1"/>
    <col min="2819" max="2819" width="28.140625" customWidth="1"/>
    <col min="2820" max="2820" width="4.28515625" customWidth="1"/>
    <col min="2821" max="2821" width="3.7109375" customWidth="1"/>
    <col min="2822" max="2822" width="19.85546875" customWidth="1"/>
    <col min="2823" max="2823" width="24.85546875" customWidth="1"/>
    <col min="2824" max="2824" width="35.5703125" customWidth="1"/>
    <col min="2825" max="2825" width="24.140625" customWidth="1"/>
    <col min="2826" max="2826" width="4.28515625" customWidth="1"/>
    <col min="2827" max="2827" width="37.42578125" customWidth="1"/>
    <col min="2828" max="2828" width="28.140625" customWidth="1"/>
    <col min="3070" max="3070" width="3.7109375" customWidth="1"/>
    <col min="3071" max="3071" width="5.140625" customWidth="1"/>
    <col min="3072" max="3072" width="16.140625" customWidth="1"/>
    <col min="3073" max="3074" width="30" customWidth="1"/>
    <col min="3075" max="3075" width="28.140625" customWidth="1"/>
    <col min="3076" max="3076" width="4.28515625" customWidth="1"/>
    <col min="3077" max="3077" width="3.7109375" customWidth="1"/>
    <col min="3078" max="3078" width="19.85546875" customWidth="1"/>
    <col min="3079" max="3079" width="24.85546875" customWidth="1"/>
    <col min="3080" max="3080" width="35.5703125" customWidth="1"/>
    <col min="3081" max="3081" width="24.140625" customWidth="1"/>
    <col min="3082" max="3082" width="4.28515625" customWidth="1"/>
    <col min="3083" max="3083" width="37.42578125" customWidth="1"/>
    <col min="3084" max="3084" width="28.140625" customWidth="1"/>
    <col min="3326" max="3326" width="3.7109375" customWidth="1"/>
    <col min="3327" max="3327" width="5.140625" customWidth="1"/>
    <col min="3328" max="3328" width="16.140625" customWidth="1"/>
    <col min="3329" max="3330" width="30" customWidth="1"/>
    <col min="3331" max="3331" width="28.140625" customWidth="1"/>
    <col min="3332" max="3332" width="4.28515625" customWidth="1"/>
    <col min="3333" max="3333" width="3.7109375" customWidth="1"/>
    <col min="3334" max="3334" width="19.85546875" customWidth="1"/>
    <col min="3335" max="3335" width="24.85546875" customWidth="1"/>
    <col min="3336" max="3336" width="35.5703125" customWidth="1"/>
    <col min="3337" max="3337" width="24.140625" customWidth="1"/>
    <col min="3338" max="3338" width="4.28515625" customWidth="1"/>
    <col min="3339" max="3339" width="37.42578125" customWidth="1"/>
    <col min="3340" max="3340" width="28.140625" customWidth="1"/>
    <col min="3582" max="3582" width="3.7109375" customWidth="1"/>
    <col min="3583" max="3583" width="5.140625" customWidth="1"/>
    <col min="3584" max="3584" width="16.140625" customWidth="1"/>
    <col min="3585" max="3586" width="30" customWidth="1"/>
    <col min="3587" max="3587" width="28.140625" customWidth="1"/>
    <col min="3588" max="3588" width="4.28515625" customWidth="1"/>
    <col min="3589" max="3589" width="3.7109375" customWidth="1"/>
    <col min="3590" max="3590" width="19.85546875" customWidth="1"/>
    <col min="3591" max="3591" width="24.85546875" customWidth="1"/>
    <col min="3592" max="3592" width="35.5703125" customWidth="1"/>
    <col min="3593" max="3593" width="24.140625" customWidth="1"/>
    <col min="3594" max="3594" width="4.28515625" customWidth="1"/>
    <col min="3595" max="3595" width="37.42578125" customWidth="1"/>
    <col min="3596" max="3596" width="28.140625" customWidth="1"/>
    <col min="3838" max="3838" width="3.7109375" customWidth="1"/>
    <col min="3839" max="3839" width="5.140625" customWidth="1"/>
    <col min="3840" max="3840" width="16.140625" customWidth="1"/>
    <col min="3841" max="3842" width="30" customWidth="1"/>
    <col min="3843" max="3843" width="28.140625" customWidth="1"/>
    <col min="3844" max="3844" width="4.28515625" customWidth="1"/>
    <col min="3845" max="3845" width="3.7109375" customWidth="1"/>
    <col min="3846" max="3846" width="19.85546875" customWidth="1"/>
    <col min="3847" max="3847" width="24.85546875" customWidth="1"/>
    <col min="3848" max="3848" width="35.5703125" customWidth="1"/>
    <col min="3849" max="3849" width="24.140625" customWidth="1"/>
    <col min="3850" max="3850" width="4.28515625" customWidth="1"/>
    <col min="3851" max="3851" width="37.42578125" customWidth="1"/>
    <col min="3852" max="3852" width="28.140625" customWidth="1"/>
    <col min="4094" max="4094" width="3.7109375" customWidth="1"/>
    <col min="4095" max="4095" width="5.140625" customWidth="1"/>
    <col min="4096" max="4096" width="16.140625" customWidth="1"/>
    <col min="4097" max="4098" width="30" customWidth="1"/>
    <col min="4099" max="4099" width="28.140625" customWidth="1"/>
    <col min="4100" max="4100" width="4.28515625" customWidth="1"/>
    <col min="4101" max="4101" width="3.7109375" customWidth="1"/>
    <col min="4102" max="4102" width="19.85546875" customWidth="1"/>
    <col min="4103" max="4103" width="24.85546875" customWidth="1"/>
    <col min="4104" max="4104" width="35.5703125" customWidth="1"/>
    <col min="4105" max="4105" width="24.140625" customWidth="1"/>
    <col min="4106" max="4106" width="4.28515625" customWidth="1"/>
    <col min="4107" max="4107" width="37.42578125" customWidth="1"/>
    <col min="4108" max="4108" width="28.140625" customWidth="1"/>
    <col min="4350" max="4350" width="3.7109375" customWidth="1"/>
    <col min="4351" max="4351" width="5.140625" customWidth="1"/>
    <col min="4352" max="4352" width="16.140625" customWidth="1"/>
    <col min="4353" max="4354" width="30" customWidth="1"/>
    <col min="4355" max="4355" width="28.140625" customWidth="1"/>
    <col min="4356" max="4356" width="4.28515625" customWidth="1"/>
    <col min="4357" max="4357" width="3.7109375" customWidth="1"/>
    <col min="4358" max="4358" width="19.85546875" customWidth="1"/>
    <col min="4359" max="4359" width="24.85546875" customWidth="1"/>
    <col min="4360" max="4360" width="35.5703125" customWidth="1"/>
    <col min="4361" max="4361" width="24.140625" customWidth="1"/>
    <col min="4362" max="4362" width="4.28515625" customWidth="1"/>
    <col min="4363" max="4363" width="37.42578125" customWidth="1"/>
    <col min="4364" max="4364" width="28.140625" customWidth="1"/>
    <col min="4606" max="4606" width="3.7109375" customWidth="1"/>
    <col min="4607" max="4607" width="5.140625" customWidth="1"/>
    <col min="4608" max="4608" width="16.140625" customWidth="1"/>
    <col min="4609" max="4610" width="30" customWidth="1"/>
    <col min="4611" max="4611" width="28.140625" customWidth="1"/>
    <col min="4612" max="4612" width="4.28515625" customWidth="1"/>
    <col min="4613" max="4613" width="3.7109375" customWidth="1"/>
    <col min="4614" max="4614" width="19.85546875" customWidth="1"/>
    <col min="4615" max="4615" width="24.85546875" customWidth="1"/>
    <col min="4616" max="4616" width="35.5703125" customWidth="1"/>
    <col min="4617" max="4617" width="24.140625" customWidth="1"/>
    <col min="4618" max="4618" width="4.28515625" customWidth="1"/>
    <col min="4619" max="4619" width="37.42578125" customWidth="1"/>
    <col min="4620" max="4620" width="28.140625" customWidth="1"/>
    <col min="4862" max="4862" width="3.7109375" customWidth="1"/>
    <col min="4863" max="4863" width="5.140625" customWidth="1"/>
    <col min="4864" max="4864" width="16.140625" customWidth="1"/>
    <col min="4865" max="4866" width="30" customWidth="1"/>
    <col min="4867" max="4867" width="28.140625" customWidth="1"/>
    <col min="4868" max="4868" width="4.28515625" customWidth="1"/>
    <col min="4869" max="4869" width="3.7109375" customWidth="1"/>
    <col min="4870" max="4870" width="19.85546875" customWidth="1"/>
    <col min="4871" max="4871" width="24.85546875" customWidth="1"/>
    <col min="4872" max="4872" width="35.5703125" customWidth="1"/>
    <col min="4873" max="4873" width="24.140625" customWidth="1"/>
    <col min="4874" max="4874" width="4.28515625" customWidth="1"/>
    <col min="4875" max="4875" width="37.42578125" customWidth="1"/>
    <col min="4876" max="4876" width="28.140625" customWidth="1"/>
    <col min="5118" max="5118" width="3.7109375" customWidth="1"/>
    <col min="5119" max="5119" width="5.140625" customWidth="1"/>
    <col min="5120" max="5120" width="16.140625" customWidth="1"/>
    <col min="5121" max="5122" width="30" customWidth="1"/>
    <col min="5123" max="5123" width="28.140625" customWidth="1"/>
    <col min="5124" max="5124" width="4.28515625" customWidth="1"/>
    <col min="5125" max="5125" width="3.7109375" customWidth="1"/>
    <col min="5126" max="5126" width="19.85546875" customWidth="1"/>
    <col min="5127" max="5127" width="24.85546875" customWidth="1"/>
    <col min="5128" max="5128" width="35.5703125" customWidth="1"/>
    <col min="5129" max="5129" width="24.140625" customWidth="1"/>
    <col min="5130" max="5130" width="4.28515625" customWidth="1"/>
    <col min="5131" max="5131" width="37.42578125" customWidth="1"/>
    <col min="5132" max="5132" width="28.140625" customWidth="1"/>
    <col min="5374" max="5374" width="3.7109375" customWidth="1"/>
    <col min="5375" max="5375" width="5.140625" customWidth="1"/>
    <col min="5376" max="5376" width="16.140625" customWidth="1"/>
    <col min="5377" max="5378" width="30" customWidth="1"/>
    <col min="5379" max="5379" width="28.140625" customWidth="1"/>
    <col min="5380" max="5380" width="4.28515625" customWidth="1"/>
    <col min="5381" max="5381" width="3.7109375" customWidth="1"/>
    <col min="5382" max="5382" width="19.85546875" customWidth="1"/>
    <col min="5383" max="5383" width="24.85546875" customWidth="1"/>
    <col min="5384" max="5384" width="35.5703125" customWidth="1"/>
    <col min="5385" max="5385" width="24.140625" customWidth="1"/>
    <col min="5386" max="5386" width="4.28515625" customWidth="1"/>
    <col min="5387" max="5387" width="37.42578125" customWidth="1"/>
    <col min="5388" max="5388" width="28.140625" customWidth="1"/>
    <col min="5630" max="5630" width="3.7109375" customWidth="1"/>
    <col min="5631" max="5631" width="5.140625" customWidth="1"/>
    <col min="5632" max="5632" width="16.140625" customWidth="1"/>
    <col min="5633" max="5634" width="30" customWidth="1"/>
    <col min="5635" max="5635" width="28.140625" customWidth="1"/>
    <col min="5636" max="5636" width="4.28515625" customWidth="1"/>
    <col min="5637" max="5637" width="3.7109375" customWidth="1"/>
    <col min="5638" max="5638" width="19.85546875" customWidth="1"/>
    <col min="5639" max="5639" width="24.85546875" customWidth="1"/>
    <col min="5640" max="5640" width="35.5703125" customWidth="1"/>
    <col min="5641" max="5641" width="24.140625" customWidth="1"/>
    <col min="5642" max="5642" width="4.28515625" customWidth="1"/>
    <col min="5643" max="5643" width="37.42578125" customWidth="1"/>
    <col min="5644" max="5644" width="28.140625" customWidth="1"/>
    <col min="5886" max="5886" width="3.7109375" customWidth="1"/>
    <col min="5887" max="5887" width="5.140625" customWidth="1"/>
    <col min="5888" max="5888" width="16.140625" customWidth="1"/>
    <col min="5889" max="5890" width="30" customWidth="1"/>
    <col min="5891" max="5891" width="28.140625" customWidth="1"/>
    <col min="5892" max="5892" width="4.28515625" customWidth="1"/>
    <col min="5893" max="5893" width="3.7109375" customWidth="1"/>
    <col min="5894" max="5894" width="19.85546875" customWidth="1"/>
    <col min="5895" max="5895" width="24.85546875" customWidth="1"/>
    <col min="5896" max="5896" width="35.5703125" customWidth="1"/>
    <col min="5897" max="5897" width="24.140625" customWidth="1"/>
    <col min="5898" max="5898" width="4.28515625" customWidth="1"/>
    <col min="5899" max="5899" width="37.42578125" customWidth="1"/>
    <col min="5900" max="5900" width="28.140625" customWidth="1"/>
    <col min="6142" max="6142" width="3.7109375" customWidth="1"/>
    <col min="6143" max="6143" width="5.140625" customWidth="1"/>
    <col min="6144" max="6144" width="16.140625" customWidth="1"/>
    <col min="6145" max="6146" width="30" customWidth="1"/>
    <col min="6147" max="6147" width="28.140625" customWidth="1"/>
    <col min="6148" max="6148" width="4.28515625" customWidth="1"/>
    <col min="6149" max="6149" width="3.7109375" customWidth="1"/>
    <col min="6150" max="6150" width="19.85546875" customWidth="1"/>
    <col min="6151" max="6151" width="24.85546875" customWidth="1"/>
    <col min="6152" max="6152" width="35.5703125" customWidth="1"/>
    <col min="6153" max="6153" width="24.140625" customWidth="1"/>
    <col min="6154" max="6154" width="4.28515625" customWidth="1"/>
    <col min="6155" max="6155" width="37.42578125" customWidth="1"/>
    <col min="6156" max="6156" width="28.140625" customWidth="1"/>
    <col min="6398" max="6398" width="3.7109375" customWidth="1"/>
    <col min="6399" max="6399" width="5.140625" customWidth="1"/>
    <col min="6400" max="6400" width="16.140625" customWidth="1"/>
    <col min="6401" max="6402" width="30" customWidth="1"/>
    <col min="6403" max="6403" width="28.140625" customWidth="1"/>
    <col min="6404" max="6404" width="4.28515625" customWidth="1"/>
    <col min="6405" max="6405" width="3.7109375" customWidth="1"/>
    <col min="6406" max="6406" width="19.85546875" customWidth="1"/>
    <col min="6407" max="6407" width="24.85546875" customWidth="1"/>
    <col min="6408" max="6408" width="35.5703125" customWidth="1"/>
    <col min="6409" max="6409" width="24.140625" customWidth="1"/>
    <col min="6410" max="6410" width="4.28515625" customWidth="1"/>
    <col min="6411" max="6411" width="37.42578125" customWidth="1"/>
    <col min="6412" max="6412" width="28.140625" customWidth="1"/>
    <col min="6654" max="6654" width="3.7109375" customWidth="1"/>
    <col min="6655" max="6655" width="5.140625" customWidth="1"/>
    <col min="6656" max="6656" width="16.140625" customWidth="1"/>
    <col min="6657" max="6658" width="30" customWidth="1"/>
    <col min="6659" max="6659" width="28.140625" customWidth="1"/>
    <col min="6660" max="6660" width="4.28515625" customWidth="1"/>
    <col min="6661" max="6661" width="3.7109375" customWidth="1"/>
    <col min="6662" max="6662" width="19.85546875" customWidth="1"/>
    <col min="6663" max="6663" width="24.85546875" customWidth="1"/>
    <col min="6664" max="6664" width="35.5703125" customWidth="1"/>
    <col min="6665" max="6665" width="24.140625" customWidth="1"/>
    <col min="6666" max="6666" width="4.28515625" customWidth="1"/>
    <col min="6667" max="6667" width="37.42578125" customWidth="1"/>
    <col min="6668" max="6668" width="28.140625" customWidth="1"/>
    <col min="6910" max="6910" width="3.7109375" customWidth="1"/>
    <col min="6911" max="6911" width="5.140625" customWidth="1"/>
    <col min="6912" max="6912" width="16.140625" customWidth="1"/>
    <col min="6913" max="6914" width="30" customWidth="1"/>
    <col min="6915" max="6915" width="28.140625" customWidth="1"/>
    <col min="6916" max="6916" width="4.28515625" customWidth="1"/>
    <col min="6917" max="6917" width="3.7109375" customWidth="1"/>
    <col min="6918" max="6918" width="19.85546875" customWidth="1"/>
    <col min="6919" max="6919" width="24.85546875" customWidth="1"/>
    <col min="6920" max="6920" width="35.5703125" customWidth="1"/>
    <col min="6921" max="6921" width="24.140625" customWidth="1"/>
    <col min="6922" max="6922" width="4.28515625" customWidth="1"/>
    <col min="6923" max="6923" width="37.42578125" customWidth="1"/>
    <col min="6924" max="6924" width="28.140625" customWidth="1"/>
    <col min="7166" max="7166" width="3.7109375" customWidth="1"/>
    <col min="7167" max="7167" width="5.140625" customWidth="1"/>
    <col min="7168" max="7168" width="16.140625" customWidth="1"/>
    <col min="7169" max="7170" width="30" customWidth="1"/>
    <col min="7171" max="7171" width="28.140625" customWidth="1"/>
    <col min="7172" max="7172" width="4.28515625" customWidth="1"/>
    <col min="7173" max="7173" width="3.7109375" customWidth="1"/>
    <col min="7174" max="7174" width="19.85546875" customWidth="1"/>
    <col min="7175" max="7175" width="24.85546875" customWidth="1"/>
    <col min="7176" max="7176" width="35.5703125" customWidth="1"/>
    <col min="7177" max="7177" width="24.140625" customWidth="1"/>
    <col min="7178" max="7178" width="4.28515625" customWidth="1"/>
    <col min="7179" max="7179" width="37.42578125" customWidth="1"/>
    <col min="7180" max="7180" width="28.140625" customWidth="1"/>
    <col min="7422" max="7422" width="3.7109375" customWidth="1"/>
    <col min="7423" max="7423" width="5.140625" customWidth="1"/>
    <col min="7424" max="7424" width="16.140625" customWidth="1"/>
    <col min="7425" max="7426" width="30" customWidth="1"/>
    <col min="7427" max="7427" width="28.140625" customWidth="1"/>
    <col min="7428" max="7428" width="4.28515625" customWidth="1"/>
    <col min="7429" max="7429" width="3.7109375" customWidth="1"/>
    <col min="7430" max="7430" width="19.85546875" customWidth="1"/>
    <col min="7431" max="7431" width="24.85546875" customWidth="1"/>
    <col min="7432" max="7432" width="35.5703125" customWidth="1"/>
    <col min="7433" max="7433" width="24.140625" customWidth="1"/>
    <col min="7434" max="7434" width="4.28515625" customWidth="1"/>
    <col min="7435" max="7435" width="37.42578125" customWidth="1"/>
    <col min="7436" max="7436" width="28.140625" customWidth="1"/>
    <col min="7678" max="7678" width="3.7109375" customWidth="1"/>
    <col min="7679" max="7679" width="5.140625" customWidth="1"/>
    <col min="7680" max="7680" width="16.140625" customWidth="1"/>
    <col min="7681" max="7682" width="30" customWidth="1"/>
    <col min="7683" max="7683" width="28.140625" customWidth="1"/>
    <col min="7684" max="7684" width="4.28515625" customWidth="1"/>
    <col min="7685" max="7685" width="3.7109375" customWidth="1"/>
    <col min="7686" max="7686" width="19.85546875" customWidth="1"/>
    <col min="7687" max="7687" width="24.85546875" customWidth="1"/>
    <col min="7688" max="7688" width="35.5703125" customWidth="1"/>
    <col min="7689" max="7689" width="24.140625" customWidth="1"/>
    <col min="7690" max="7690" width="4.28515625" customWidth="1"/>
    <col min="7691" max="7691" width="37.42578125" customWidth="1"/>
    <col min="7692" max="7692" width="28.140625" customWidth="1"/>
    <col min="7934" max="7934" width="3.7109375" customWidth="1"/>
    <col min="7935" max="7935" width="5.140625" customWidth="1"/>
    <col min="7936" max="7936" width="16.140625" customWidth="1"/>
    <col min="7937" max="7938" width="30" customWidth="1"/>
    <col min="7939" max="7939" width="28.140625" customWidth="1"/>
    <col min="7940" max="7940" width="4.28515625" customWidth="1"/>
    <col min="7941" max="7941" width="3.7109375" customWidth="1"/>
    <col min="7942" max="7942" width="19.85546875" customWidth="1"/>
    <col min="7943" max="7943" width="24.85546875" customWidth="1"/>
    <col min="7944" max="7944" width="35.5703125" customWidth="1"/>
    <col min="7945" max="7945" width="24.140625" customWidth="1"/>
    <col min="7946" max="7946" width="4.28515625" customWidth="1"/>
    <col min="7947" max="7947" width="37.42578125" customWidth="1"/>
    <col min="7948" max="7948" width="28.140625" customWidth="1"/>
    <col min="8190" max="8190" width="3.7109375" customWidth="1"/>
    <col min="8191" max="8191" width="5.140625" customWidth="1"/>
    <col min="8192" max="8192" width="16.140625" customWidth="1"/>
    <col min="8193" max="8194" width="30" customWidth="1"/>
    <col min="8195" max="8195" width="28.140625" customWidth="1"/>
    <col min="8196" max="8196" width="4.28515625" customWidth="1"/>
    <col min="8197" max="8197" width="3.7109375" customWidth="1"/>
    <col min="8198" max="8198" width="19.85546875" customWidth="1"/>
    <col min="8199" max="8199" width="24.85546875" customWidth="1"/>
    <col min="8200" max="8200" width="35.5703125" customWidth="1"/>
    <col min="8201" max="8201" width="24.140625" customWidth="1"/>
    <col min="8202" max="8202" width="4.28515625" customWidth="1"/>
    <col min="8203" max="8203" width="37.42578125" customWidth="1"/>
    <col min="8204" max="8204" width="28.140625" customWidth="1"/>
    <col min="8446" max="8446" width="3.7109375" customWidth="1"/>
    <col min="8447" max="8447" width="5.140625" customWidth="1"/>
    <col min="8448" max="8448" width="16.140625" customWidth="1"/>
    <col min="8449" max="8450" width="30" customWidth="1"/>
    <col min="8451" max="8451" width="28.140625" customWidth="1"/>
    <col min="8452" max="8452" width="4.28515625" customWidth="1"/>
    <col min="8453" max="8453" width="3.7109375" customWidth="1"/>
    <col min="8454" max="8454" width="19.85546875" customWidth="1"/>
    <col min="8455" max="8455" width="24.85546875" customWidth="1"/>
    <col min="8456" max="8456" width="35.5703125" customWidth="1"/>
    <col min="8457" max="8457" width="24.140625" customWidth="1"/>
    <col min="8458" max="8458" width="4.28515625" customWidth="1"/>
    <col min="8459" max="8459" width="37.42578125" customWidth="1"/>
    <col min="8460" max="8460" width="28.140625" customWidth="1"/>
    <col min="8702" max="8702" width="3.7109375" customWidth="1"/>
    <col min="8703" max="8703" width="5.140625" customWidth="1"/>
    <col min="8704" max="8704" width="16.140625" customWidth="1"/>
    <col min="8705" max="8706" width="30" customWidth="1"/>
    <col min="8707" max="8707" width="28.140625" customWidth="1"/>
    <col min="8708" max="8708" width="4.28515625" customWidth="1"/>
    <col min="8709" max="8709" width="3.7109375" customWidth="1"/>
    <col min="8710" max="8710" width="19.85546875" customWidth="1"/>
    <col min="8711" max="8711" width="24.85546875" customWidth="1"/>
    <col min="8712" max="8712" width="35.5703125" customWidth="1"/>
    <col min="8713" max="8713" width="24.140625" customWidth="1"/>
    <col min="8714" max="8714" width="4.28515625" customWidth="1"/>
    <col min="8715" max="8715" width="37.42578125" customWidth="1"/>
    <col min="8716" max="8716" width="28.140625" customWidth="1"/>
    <col min="8958" max="8958" width="3.7109375" customWidth="1"/>
    <col min="8959" max="8959" width="5.140625" customWidth="1"/>
    <col min="8960" max="8960" width="16.140625" customWidth="1"/>
    <col min="8961" max="8962" width="30" customWidth="1"/>
    <col min="8963" max="8963" width="28.140625" customWidth="1"/>
    <col min="8964" max="8964" width="4.28515625" customWidth="1"/>
    <col min="8965" max="8965" width="3.7109375" customWidth="1"/>
    <col min="8966" max="8966" width="19.85546875" customWidth="1"/>
    <col min="8967" max="8967" width="24.85546875" customWidth="1"/>
    <col min="8968" max="8968" width="35.5703125" customWidth="1"/>
    <col min="8969" max="8969" width="24.140625" customWidth="1"/>
    <col min="8970" max="8970" width="4.28515625" customWidth="1"/>
    <col min="8971" max="8971" width="37.42578125" customWidth="1"/>
    <col min="8972" max="8972" width="28.140625" customWidth="1"/>
    <col min="9214" max="9214" width="3.7109375" customWidth="1"/>
    <col min="9215" max="9215" width="5.140625" customWidth="1"/>
    <col min="9216" max="9216" width="16.140625" customWidth="1"/>
    <col min="9217" max="9218" width="30" customWidth="1"/>
    <col min="9219" max="9219" width="28.140625" customWidth="1"/>
    <col min="9220" max="9220" width="4.28515625" customWidth="1"/>
    <col min="9221" max="9221" width="3.7109375" customWidth="1"/>
    <col min="9222" max="9222" width="19.85546875" customWidth="1"/>
    <col min="9223" max="9223" width="24.85546875" customWidth="1"/>
    <col min="9224" max="9224" width="35.5703125" customWidth="1"/>
    <col min="9225" max="9225" width="24.140625" customWidth="1"/>
    <col min="9226" max="9226" width="4.28515625" customWidth="1"/>
    <col min="9227" max="9227" width="37.42578125" customWidth="1"/>
    <col min="9228" max="9228" width="28.140625" customWidth="1"/>
    <col min="9470" max="9470" width="3.7109375" customWidth="1"/>
    <col min="9471" max="9471" width="5.140625" customWidth="1"/>
    <col min="9472" max="9472" width="16.140625" customWidth="1"/>
    <col min="9473" max="9474" width="30" customWidth="1"/>
    <col min="9475" max="9475" width="28.140625" customWidth="1"/>
    <col min="9476" max="9476" width="4.28515625" customWidth="1"/>
    <col min="9477" max="9477" width="3.7109375" customWidth="1"/>
    <col min="9478" max="9478" width="19.85546875" customWidth="1"/>
    <col min="9479" max="9479" width="24.85546875" customWidth="1"/>
    <col min="9480" max="9480" width="35.5703125" customWidth="1"/>
    <col min="9481" max="9481" width="24.140625" customWidth="1"/>
    <col min="9482" max="9482" width="4.28515625" customWidth="1"/>
    <col min="9483" max="9483" width="37.42578125" customWidth="1"/>
    <col min="9484" max="9484" width="28.140625" customWidth="1"/>
    <col min="9726" max="9726" width="3.7109375" customWidth="1"/>
    <col min="9727" max="9727" width="5.140625" customWidth="1"/>
    <col min="9728" max="9728" width="16.140625" customWidth="1"/>
    <col min="9729" max="9730" width="30" customWidth="1"/>
    <col min="9731" max="9731" width="28.140625" customWidth="1"/>
    <col min="9732" max="9732" width="4.28515625" customWidth="1"/>
    <col min="9733" max="9733" width="3.7109375" customWidth="1"/>
    <col min="9734" max="9734" width="19.85546875" customWidth="1"/>
    <col min="9735" max="9735" width="24.85546875" customWidth="1"/>
    <col min="9736" max="9736" width="35.5703125" customWidth="1"/>
    <col min="9737" max="9737" width="24.140625" customWidth="1"/>
    <col min="9738" max="9738" width="4.28515625" customWidth="1"/>
    <col min="9739" max="9739" width="37.42578125" customWidth="1"/>
    <col min="9740" max="9740" width="28.140625" customWidth="1"/>
    <col min="9982" max="9982" width="3.7109375" customWidth="1"/>
    <col min="9983" max="9983" width="5.140625" customWidth="1"/>
    <col min="9984" max="9984" width="16.140625" customWidth="1"/>
    <col min="9985" max="9986" width="30" customWidth="1"/>
    <col min="9987" max="9987" width="28.140625" customWidth="1"/>
    <col min="9988" max="9988" width="4.28515625" customWidth="1"/>
    <col min="9989" max="9989" width="3.7109375" customWidth="1"/>
    <col min="9990" max="9990" width="19.85546875" customWidth="1"/>
    <col min="9991" max="9991" width="24.85546875" customWidth="1"/>
    <col min="9992" max="9992" width="35.5703125" customWidth="1"/>
    <col min="9993" max="9993" width="24.140625" customWidth="1"/>
    <col min="9994" max="9994" width="4.28515625" customWidth="1"/>
    <col min="9995" max="9995" width="37.42578125" customWidth="1"/>
    <col min="9996" max="9996" width="28.140625" customWidth="1"/>
    <col min="10238" max="10238" width="3.7109375" customWidth="1"/>
    <col min="10239" max="10239" width="5.140625" customWidth="1"/>
    <col min="10240" max="10240" width="16.140625" customWidth="1"/>
    <col min="10241" max="10242" width="30" customWidth="1"/>
    <col min="10243" max="10243" width="28.140625" customWidth="1"/>
    <col min="10244" max="10244" width="4.28515625" customWidth="1"/>
    <col min="10245" max="10245" width="3.7109375" customWidth="1"/>
    <col min="10246" max="10246" width="19.85546875" customWidth="1"/>
    <col min="10247" max="10247" width="24.85546875" customWidth="1"/>
    <col min="10248" max="10248" width="35.5703125" customWidth="1"/>
    <col min="10249" max="10249" width="24.140625" customWidth="1"/>
    <col min="10250" max="10250" width="4.28515625" customWidth="1"/>
    <col min="10251" max="10251" width="37.42578125" customWidth="1"/>
    <col min="10252" max="10252" width="28.140625" customWidth="1"/>
    <col min="10494" max="10494" width="3.7109375" customWidth="1"/>
    <col min="10495" max="10495" width="5.140625" customWidth="1"/>
    <col min="10496" max="10496" width="16.140625" customWidth="1"/>
    <col min="10497" max="10498" width="30" customWidth="1"/>
    <col min="10499" max="10499" width="28.140625" customWidth="1"/>
    <col min="10500" max="10500" width="4.28515625" customWidth="1"/>
    <col min="10501" max="10501" width="3.7109375" customWidth="1"/>
    <col min="10502" max="10502" width="19.85546875" customWidth="1"/>
    <col min="10503" max="10503" width="24.85546875" customWidth="1"/>
    <col min="10504" max="10504" width="35.5703125" customWidth="1"/>
    <col min="10505" max="10505" width="24.140625" customWidth="1"/>
    <col min="10506" max="10506" width="4.28515625" customWidth="1"/>
    <col min="10507" max="10507" width="37.42578125" customWidth="1"/>
    <col min="10508" max="10508" width="28.140625" customWidth="1"/>
    <col min="10750" max="10750" width="3.7109375" customWidth="1"/>
    <col min="10751" max="10751" width="5.140625" customWidth="1"/>
    <col min="10752" max="10752" width="16.140625" customWidth="1"/>
    <col min="10753" max="10754" width="30" customWidth="1"/>
    <col min="10755" max="10755" width="28.140625" customWidth="1"/>
    <col min="10756" max="10756" width="4.28515625" customWidth="1"/>
    <col min="10757" max="10757" width="3.7109375" customWidth="1"/>
    <col min="10758" max="10758" width="19.85546875" customWidth="1"/>
    <col min="10759" max="10759" width="24.85546875" customWidth="1"/>
    <col min="10760" max="10760" width="35.5703125" customWidth="1"/>
    <col min="10761" max="10761" width="24.140625" customWidth="1"/>
    <col min="10762" max="10762" width="4.28515625" customWidth="1"/>
    <col min="10763" max="10763" width="37.42578125" customWidth="1"/>
    <col min="10764" max="10764" width="28.140625" customWidth="1"/>
    <col min="11006" max="11006" width="3.7109375" customWidth="1"/>
    <col min="11007" max="11007" width="5.140625" customWidth="1"/>
    <col min="11008" max="11008" width="16.140625" customWidth="1"/>
    <col min="11009" max="11010" width="30" customWidth="1"/>
    <col min="11011" max="11011" width="28.140625" customWidth="1"/>
    <col min="11012" max="11012" width="4.28515625" customWidth="1"/>
    <col min="11013" max="11013" width="3.7109375" customWidth="1"/>
    <col min="11014" max="11014" width="19.85546875" customWidth="1"/>
    <col min="11015" max="11015" width="24.85546875" customWidth="1"/>
    <col min="11016" max="11016" width="35.5703125" customWidth="1"/>
    <col min="11017" max="11017" width="24.140625" customWidth="1"/>
    <col min="11018" max="11018" width="4.28515625" customWidth="1"/>
    <col min="11019" max="11019" width="37.42578125" customWidth="1"/>
    <col min="11020" max="11020" width="28.140625" customWidth="1"/>
    <col min="11262" max="11262" width="3.7109375" customWidth="1"/>
    <col min="11263" max="11263" width="5.140625" customWidth="1"/>
    <col min="11264" max="11264" width="16.140625" customWidth="1"/>
    <col min="11265" max="11266" width="30" customWidth="1"/>
    <col min="11267" max="11267" width="28.140625" customWidth="1"/>
    <col min="11268" max="11268" width="4.28515625" customWidth="1"/>
    <col min="11269" max="11269" width="3.7109375" customWidth="1"/>
    <col min="11270" max="11270" width="19.85546875" customWidth="1"/>
    <col min="11271" max="11271" width="24.85546875" customWidth="1"/>
    <col min="11272" max="11272" width="35.5703125" customWidth="1"/>
    <col min="11273" max="11273" width="24.140625" customWidth="1"/>
    <col min="11274" max="11274" width="4.28515625" customWidth="1"/>
    <col min="11275" max="11275" width="37.42578125" customWidth="1"/>
    <col min="11276" max="11276" width="28.140625" customWidth="1"/>
    <col min="11518" max="11518" width="3.7109375" customWidth="1"/>
    <col min="11519" max="11519" width="5.140625" customWidth="1"/>
    <col min="11520" max="11520" width="16.140625" customWidth="1"/>
    <col min="11521" max="11522" width="30" customWidth="1"/>
    <col min="11523" max="11523" width="28.140625" customWidth="1"/>
    <col min="11524" max="11524" width="4.28515625" customWidth="1"/>
    <col min="11525" max="11525" width="3.7109375" customWidth="1"/>
    <col min="11526" max="11526" width="19.85546875" customWidth="1"/>
    <col min="11527" max="11527" width="24.85546875" customWidth="1"/>
    <col min="11528" max="11528" width="35.5703125" customWidth="1"/>
    <col min="11529" max="11529" width="24.140625" customWidth="1"/>
    <col min="11530" max="11530" width="4.28515625" customWidth="1"/>
    <col min="11531" max="11531" width="37.42578125" customWidth="1"/>
    <col min="11532" max="11532" width="28.140625" customWidth="1"/>
    <col min="11774" max="11774" width="3.7109375" customWidth="1"/>
    <col min="11775" max="11775" width="5.140625" customWidth="1"/>
    <col min="11776" max="11776" width="16.140625" customWidth="1"/>
    <col min="11777" max="11778" width="30" customWidth="1"/>
    <col min="11779" max="11779" width="28.140625" customWidth="1"/>
    <col min="11780" max="11780" width="4.28515625" customWidth="1"/>
    <col min="11781" max="11781" width="3.7109375" customWidth="1"/>
    <col min="11782" max="11782" width="19.85546875" customWidth="1"/>
    <col min="11783" max="11783" width="24.85546875" customWidth="1"/>
    <col min="11784" max="11784" width="35.5703125" customWidth="1"/>
    <col min="11785" max="11785" width="24.140625" customWidth="1"/>
    <col min="11786" max="11786" width="4.28515625" customWidth="1"/>
    <col min="11787" max="11787" width="37.42578125" customWidth="1"/>
    <col min="11788" max="11788" width="28.140625" customWidth="1"/>
    <col min="12030" max="12030" width="3.7109375" customWidth="1"/>
    <col min="12031" max="12031" width="5.140625" customWidth="1"/>
    <col min="12032" max="12032" width="16.140625" customWidth="1"/>
    <col min="12033" max="12034" width="30" customWidth="1"/>
    <col min="12035" max="12035" width="28.140625" customWidth="1"/>
    <col min="12036" max="12036" width="4.28515625" customWidth="1"/>
    <col min="12037" max="12037" width="3.7109375" customWidth="1"/>
    <col min="12038" max="12038" width="19.85546875" customWidth="1"/>
    <col min="12039" max="12039" width="24.85546875" customWidth="1"/>
    <col min="12040" max="12040" width="35.5703125" customWidth="1"/>
    <col min="12041" max="12041" width="24.140625" customWidth="1"/>
    <col min="12042" max="12042" width="4.28515625" customWidth="1"/>
    <col min="12043" max="12043" width="37.42578125" customWidth="1"/>
    <col min="12044" max="12044" width="28.140625" customWidth="1"/>
    <col min="12286" max="12286" width="3.7109375" customWidth="1"/>
    <col min="12287" max="12287" width="5.140625" customWidth="1"/>
    <col min="12288" max="12288" width="16.140625" customWidth="1"/>
    <col min="12289" max="12290" width="30" customWidth="1"/>
    <col min="12291" max="12291" width="28.140625" customWidth="1"/>
    <col min="12292" max="12292" width="4.28515625" customWidth="1"/>
    <col min="12293" max="12293" width="3.7109375" customWidth="1"/>
    <col min="12294" max="12294" width="19.85546875" customWidth="1"/>
    <col min="12295" max="12295" width="24.85546875" customWidth="1"/>
    <col min="12296" max="12296" width="35.5703125" customWidth="1"/>
    <col min="12297" max="12297" width="24.140625" customWidth="1"/>
    <col min="12298" max="12298" width="4.28515625" customWidth="1"/>
    <col min="12299" max="12299" width="37.42578125" customWidth="1"/>
    <col min="12300" max="12300" width="28.140625" customWidth="1"/>
    <col min="12542" max="12542" width="3.7109375" customWidth="1"/>
    <col min="12543" max="12543" width="5.140625" customWidth="1"/>
    <col min="12544" max="12544" width="16.140625" customWidth="1"/>
    <col min="12545" max="12546" width="30" customWidth="1"/>
    <col min="12547" max="12547" width="28.140625" customWidth="1"/>
    <col min="12548" max="12548" width="4.28515625" customWidth="1"/>
    <col min="12549" max="12549" width="3.7109375" customWidth="1"/>
    <col min="12550" max="12550" width="19.85546875" customWidth="1"/>
    <col min="12551" max="12551" width="24.85546875" customWidth="1"/>
    <col min="12552" max="12552" width="35.5703125" customWidth="1"/>
    <col min="12553" max="12553" width="24.140625" customWidth="1"/>
    <col min="12554" max="12554" width="4.28515625" customWidth="1"/>
    <col min="12555" max="12555" width="37.42578125" customWidth="1"/>
    <col min="12556" max="12556" width="28.140625" customWidth="1"/>
    <col min="12798" max="12798" width="3.7109375" customWidth="1"/>
    <col min="12799" max="12799" width="5.140625" customWidth="1"/>
    <col min="12800" max="12800" width="16.140625" customWidth="1"/>
    <col min="12801" max="12802" width="30" customWidth="1"/>
    <col min="12803" max="12803" width="28.140625" customWidth="1"/>
    <col min="12804" max="12804" width="4.28515625" customWidth="1"/>
    <col min="12805" max="12805" width="3.7109375" customWidth="1"/>
    <col min="12806" max="12806" width="19.85546875" customWidth="1"/>
    <col min="12807" max="12807" width="24.85546875" customWidth="1"/>
    <col min="12808" max="12808" width="35.5703125" customWidth="1"/>
    <col min="12809" max="12809" width="24.140625" customWidth="1"/>
    <col min="12810" max="12810" width="4.28515625" customWidth="1"/>
    <col min="12811" max="12811" width="37.42578125" customWidth="1"/>
    <col min="12812" max="12812" width="28.140625" customWidth="1"/>
    <col min="13054" max="13054" width="3.7109375" customWidth="1"/>
    <col min="13055" max="13055" width="5.140625" customWidth="1"/>
    <col min="13056" max="13056" width="16.140625" customWidth="1"/>
    <col min="13057" max="13058" width="30" customWidth="1"/>
    <col min="13059" max="13059" width="28.140625" customWidth="1"/>
    <col min="13060" max="13060" width="4.28515625" customWidth="1"/>
    <col min="13061" max="13061" width="3.7109375" customWidth="1"/>
    <col min="13062" max="13062" width="19.85546875" customWidth="1"/>
    <col min="13063" max="13063" width="24.85546875" customWidth="1"/>
    <col min="13064" max="13064" width="35.5703125" customWidth="1"/>
    <col min="13065" max="13065" width="24.140625" customWidth="1"/>
    <col min="13066" max="13066" width="4.28515625" customWidth="1"/>
    <col min="13067" max="13067" width="37.42578125" customWidth="1"/>
    <col min="13068" max="13068" width="28.140625" customWidth="1"/>
    <col min="13310" max="13310" width="3.7109375" customWidth="1"/>
    <col min="13311" max="13311" width="5.140625" customWidth="1"/>
    <col min="13312" max="13312" width="16.140625" customWidth="1"/>
    <col min="13313" max="13314" width="30" customWidth="1"/>
    <col min="13315" max="13315" width="28.140625" customWidth="1"/>
    <col min="13316" max="13316" width="4.28515625" customWidth="1"/>
    <col min="13317" max="13317" width="3.7109375" customWidth="1"/>
    <col min="13318" max="13318" width="19.85546875" customWidth="1"/>
    <col min="13319" max="13319" width="24.85546875" customWidth="1"/>
    <col min="13320" max="13320" width="35.5703125" customWidth="1"/>
    <col min="13321" max="13321" width="24.140625" customWidth="1"/>
    <col min="13322" max="13322" width="4.28515625" customWidth="1"/>
    <col min="13323" max="13323" width="37.42578125" customWidth="1"/>
    <col min="13324" max="13324" width="28.140625" customWidth="1"/>
    <col min="13566" max="13566" width="3.7109375" customWidth="1"/>
    <col min="13567" max="13567" width="5.140625" customWidth="1"/>
    <col min="13568" max="13568" width="16.140625" customWidth="1"/>
    <col min="13569" max="13570" width="30" customWidth="1"/>
    <col min="13571" max="13571" width="28.140625" customWidth="1"/>
    <col min="13572" max="13572" width="4.28515625" customWidth="1"/>
    <col min="13573" max="13573" width="3.7109375" customWidth="1"/>
    <col min="13574" max="13574" width="19.85546875" customWidth="1"/>
    <col min="13575" max="13575" width="24.85546875" customWidth="1"/>
    <col min="13576" max="13576" width="35.5703125" customWidth="1"/>
    <col min="13577" max="13577" width="24.140625" customWidth="1"/>
    <col min="13578" max="13578" width="4.28515625" customWidth="1"/>
    <col min="13579" max="13579" width="37.42578125" customWidth="1"/>
    <col min="13580" max="13580" width="28.140625" customWidth="1"/>
    <col min="13822" max="13822" width="3.7109375" customWidth="1"/>
    <col min="13823" max="13823" width="5.140625" customWidth="1"/>
    <col min="13824" max="13824" width="16.140625" customWidth="1"/>
    <col min="13825" max="13826" width="30" customWidth="1"/>
    <col min="13827" max="13827" width="28.140625" customWidth="1"/>
    <col min="13828" max="13828" width="4.28515625" customWidth="1"/>
    <col min="13829" max="13829" width="3.7109375" customWidth="1"/>
    <col min="13830" max="13830" width="19.85546875" customWidth="1"/>
    <col min="13831" max="13831" width="24.85546875" customWidth="1"/>
    <col min="13832" max="13832" width="35.5703125" customWidth="1"/>
    <col min="13833" max="13833" width="24.140625" customWidth="1"/>
    <col min="13834" max="13834" width="4.28515625" customWidth="1"/>
    <col min="13835" max="13835" width="37.42578125" customWidth="1"/>
    <col min="13836" max="13836" width="28.140625" customWidth="1"/>
    <col min="14078" max="14078" width="3.7109375" customWidth="1"/>
    <col min="14079" max="14079" width="5.140625" customWidth="1"/>
    <col min="14080" max="14080" width="16.140625" customWidth="1"/>
    <col min="14081" max="14082" width="30" customWidth="1"/>
    <col min="14083" max="14083" width="28.140625" customWidth="1"/>
    <col min="14084" max="14084" width="4.28515625" customWidth="1"/>
    <col min="14085" max="14085" width="3.7109375" customWidth="1"/>
    <col min="14086" max="14086" width="19.85546875" customWidth="1"/>
    <col min="14087" max="14087" width="24.85546875" customWidth="1"/>
    <col min="14088" max="14088" width="35.5703125" customWidth="1"/>
    <col min="14089" max="14089" width="24.140625" customWidth="1"/>
    <col min="14090" max="14090" width="4.28515625" customWidth="1"/>
    <col min="14091" max="14091" width="37.42578125" customWidth="1"/>
    <col min="14092" max="14092" width="28.140625" customWidth="1"/>
    <col min="14334" max="14334" width="3.7109375" customWidth="1"/>
    <col min="14335" max="14335" width="5.140625" customWidth="1"/>
    <col min="14336" max="14336" width="16.140625" customWidth="1"/>
    <col min="14337" max="14338" width="30" customWidth="1"/>
    <col min="14339" max="14339" width="28.140625" customWidth="1"/>
    <col min="14340" max="14340" width="4.28515625" customWidth="1"/>
    <col min="14341" max="14341" width="3.7109375" customWidth="1"/>
    <col min="14342" max="14342" width="19.85546875" customWidth="1"/>
    <col min="14343" max="14343" width="24.85546875" customWidth="1"/>
    <col min="14344" max="14344" width="35.5703125" customWidth="1"/>
    <col min="14345" max="14345" width="24.140625" customWidth="1"/>
    <col min="14346" max="14346" width="4.28515625" customWidth="1"/>
    <col min="14347" max="14347" width="37.42578125" customWidth="1"/>
    <col min="14348" max="14348" width="28.140625" customWidth="1"/>
    <col min="14590" max="14590" width="3.7109375" customWidth="1"/>
    <col min="14591" max="14591" width="5.140625" customWidth="1"/>
    <col min="14592" max="14592" width="16.140625" customWidth="1"/>
    <col min="14593" max="14594" width="30" customWidth="1"/>
    <col min="14595" max="14595" width="28.140625" customWidth="1"/>
    <col min="14596" max="14596" width="4.28515625" customWidth="1"/>
    <col min="14597" max="14597" width="3.7109375" customWidth="1"/>
    <col min="14598" max="14598" width="19.85546875" customWidth="1"/>
    <col min="14599" max="14599" width="24.85546875" customWidth="1"/>
    <col min="14600" max="14600" width="35.5703125" customWidth="1"/>
    <col min="14601" max="14601" width="24.140625" customWidth="1"/>
    <col min="14602" max="14602" width="4.28515625" customWidth="1"/>
    <col min="14603" max="14603" width="37.42578125" customWidth="1"/>
    <col min="14604" max="14604" width="28.140625" customWidth="1"/>
    <col min="14846" max="14846" width="3.7109375" customWidth="1"/>
    <col min="14847" max="14847" width="5.140625" customWidth="1"/>
    <col min="14848" max="14848" width="16.140625" customWidth="1"/>
    <col min="14849" max="14850" width="30" customWidth="1"/>
    <col min="14851" max="14851" width="28.140625" customWidth="1"/>
    <col min="14852" max="14852" width="4.28515625" customWidth="1"/>
    <col min="14853" max="14853" width="3.7109375" customWidth="1"/>
    <col min="14854" max="14854" width="19.85546875" customWidth="1"/>
    <col min="14855" max="14855" width="24.85546875" customWidth="1"/>
    <col min="14856" max="14856" width="35.5703125" customWidth="1"/>
    <col min="14857" max="14857" width="24.140625" customWidth="1"/>
    <col min="14858" max="14858" width="4.28515625" customWidth="1"/>
    <col min="14859" max="14859" width="37.42578125" customWidth="1"/>
    <col min="14860" max="14860" width="28.140625" customWidth="1"/>
    <col min="15102" max="15102" width="3.7109375" customWidth="1"/>
    <col min="15103" max="15103" width="5.140625" customWidth="1"/>
    <col min="15104" max="15104" width="16.140625" customWidth="1"/>
    <col min="15105" max="15106" width="30" customWidth="1"/>
    <col min="15107" max="15107" width="28.140625" customWidth="1"/>
    <col min="15108" max="15108" width="4.28515625" customWidth="1"/>
    <col min="15109" max="15109" width="3.7109375" customWidth="1"/>
    <col min="15110" max="15110" width="19.85546875" customWidth="1"/>
    <col min="15111" max="15111" width="24.85546875" customWidth="1"/>
    <col min="15112" max="15112" width="35.5703125" customWidth="1"/>
    <col min="15113" max="15113" width="24.140625" customWidth="1"/>
    <col min="15114" max="15114" width="4.28515625" customWidth="1"/>
    <col min="15115" max="15115" width="37.42578125" customWidth="1"/>
    <col min="15116" max="15116" width="28.140625" customWidth="1"/>
    <col min="15358" max="15358" width="3.7109375" customWidth="1"/>
    <col min="15359" max="15359" width="5.140625" customWidth="1"/>
    <col min="15360" max="15360" width="16.140625" customWidth="1"/>
    <col min="15361" max="15362" width="30" customWidth="1"/>
    <col min="15363" max="15363" width="28.140625" customWidth="1"/>
    <col min="15364" max="15364" width="4.28515625" customWidth="1"/>
    <col min="15365" max="15365" width="3.7109375" customWidth="1"/>
    <col min="15366" max="15366" width="19.85546875" customWidth="1"/>
    <col min="15367" max="15367" width="24.85546875" customWidth="1"/>
    <col min="15368" max="15368" width="35.5703125" customWidth="1"/>
    <col min="15369" max="15369" width="24.140625" customWidth="1"/>
    <col min="15370" max="15370" width="4.28515625" customWidth="1"/>
    <col min="15371" max="15371" width="37.42578125" customWidth="1"/>
    <col min="15372" max="15372" width="28.140625" customWidth="1"/>
    <col min="15614" max="15614" width="3.7109375" customWidth="1"/>
    <col min="15615" max="15615" width="5.140625" customWidth="1"/>
    <col min="15616" max="15616" width="16.140625" customWidth="1"/>
    <col min="15617" max="15618" width="30" customWidth="1"/>
    <col min="15619" max="15619" width="28.140625" customWidth="1"/>
    <col min="15620" max="15620" width="4.28515625" customWidth="1"/>
    <col min="15621" max="15621" width="3.7109375" customWidth="1"/>
    <col min="15622" max="15622" width="19.85546875" customWidth="1"/>
    <col min="15623" max="15623" width="24.85546875" customWidth="1"/>
    <col min="15624" max="15624" width="35.5703125" customWidth="1"/>
    <col min="15625" max="15625" width="24.140625" customWidth="1"/>
    <col min="15626" max="15626" width="4.28515625" customWidth="1"/>
    <col min="15627" max="15627" width="37.42578125" customWidth="1"/>
    <col min="15628" max="15628" width="28.140625" customWidth="1"/>
    <col min="15870" max="15870" width="3.7109375" customWidth="1"/>
    <col min="15871" max="15871" width="5.140625" customWidth="1"/>
    <col min="15872" max="15872" width="16.140625" customWidth="1"/>
    <col min="15873" max="15874" width="30" customWidth="1"/>
    <col min="15875" max="15875" width="28.140625" customWidth="1"/>
    <col min="15876" max="15876" width="4.28515625" customWidth="1"/>
    <col min="15877" max="15877" width="3.7109375" customWidth="1"/>
    <col min="15878" max="15878" width="19.85546875" customWidth="1"/>
    <col min="15879" max="15879" width="24.85546875" customWidth="1"/>
    <col min="15880" max="15880" width="35.5703125" customWidth="1"/>
    <col min="15881" max="15881" width="24.140625" customWidth="1"/>
    <col min="15882" max="15882" width="4.28515625" customWidth="1"/>
    <col min="15883" max="15883" width="37.42578125" customWidth="1"/>
    <col min="15884" max="15884" width="28.140625" customWidth="1"/>
    <col min="16126" max="16126" width="3.7109375" customWidth="1"/>
    <col min="16127" max="16127" width="5.140625" customWidth="1"/>
    <col min="16128" max="16128" width="16.140625" customWidth="1"/>
    <col min="16129" max="16130" width="30" customWidth="1"/>
    <col min="16131" max="16131" width="28.140625" customWidth="1"/>
    <col min="16132" max="16132" width="4.28515625" customWidth="1"/>
    <col min="16133" max="16133" width="3.7109375" customWidth="1"/>
    <col min="16134" max="16134" width="19.85546875" customWidth="1"/>
    <col min="16135" max="16135" width="24.85546875" customWidth="1"/>
    <col min="16136" max="16136" width="35.5703125" customWidth="1"/>
    <col min="16137" max="16137" width="24.140625" customWidth="1"/>
    <col min="16138" max="16138" width="4.28515625" customWidth="1"/>
    <col min="16139" max="16139" width="37.42578125" customWidth="1"/>
    <col min="16140" max="16140" width="28.140625" customWidth="1"/>
  </cols>
  <sheetData>
    <row r="1" spans="1:13" ht="25.5" customHeight="1" x14ac:dyDescent="0.35">
      <c r="A1" s="469" t="s">
        <v>237</v>
      </c>
      <c r="B1" s="469"/>
      <c r="C1" s="469"/>
      <c r="D1" s="469"/>
      <c r="E1" s="469"/>
      <c r="F1" s="469"/>
      <c r="G1" s="469"/>
      <c r="H1" s="469"/>
      <c r="I1" s="469"/>
      <c r="J1" s="469"/>
      <c r="K1" s="469"/>
      <c r="L1" s="109" t="s">
        <v>87</v>
      </c>
    </row>
    <row r="2" spans="1:13" ht="9" customHeight="1" thickBot="1" x14ac:dyDescent="0.35">
      <c r="A2" s="45"/>
      <c r="C2" s="32"/>
      <c r="D2" s="32"/>
      <c r="E2" s="111"/>
      <c r="F2" s="32"/>
      <c r="G2" s="32"/>
      <c r="H2" s="32"/>
      <c r="I2" s="32"/>
      <c r="J2" s="32"/>
      <c r="K2" s="32"/>
    </row>
    <row r="3" spans="1:13" ht="27" thickTop="1" x14ac:dyDescent="0.4">
      <c r="A3" s="557" t="s">
        <v>166</v>
      </c>
      <c r="B3" s="557"/>
      <c r="C3" s="557"/>
      <c r="D3" s="557"/>
      <c r="E3" s="557"/>
      <c r="F3" s="557"/>
      <c r="G3" s="557"/>
      <c r="H3" s="557"/>
      <c r="I3" s="557"/>
      <c r="J3" s="557"/>
      <c r="K3" s="557"/>
      <c r="L3" s="557"/>
    </row>
    <row r="4" spans="1:13" ht="27.75" customHeight="1" x14ac:dyDescent="0.3">
      <c r="A4" s="214" t="s">
        <v>330</v>
      </c>
      <c r="B4" s="95"/>
      <c r="C4" s="95"/>
      <c r="D4" s="95"/>
      <c r="E4" s="245"/>
      <c r="F4" s="95"/>
      <c r="G4" s="95"/>
      <c r="H4" s="95"/>
      <c r="I4" s="95"/>
      <c r="J4" s="95"/>
      <c r="K4" s="95"/>
      <c r="L4" s="95"/>
    </row>
    <row r="5" spans="1:13" ht="16.5" customHeight="1" x14ac:dyDescent="0.25">
      <c r="A5" s="524" t="s">
        <v>370</v>
      </c>
      <c r="B5" s="524"/>
      <c r="C5" s="524"/>
      <c r="D5" s="524"/>
      <c r="E5" s="524"/>
      <c r="F5" s="524"/>
      <c r="G5" s="524"/>
      <c r="H5" s="249"/>
      <c r="I5" s="249"/>
      <c r="J5" s="249"/>
      <c r="K5" s="249"/>
      <c r="L5" s="249"/>
    </row>
    <row r="6" spans="1:13" ht="33.75" customHeight="1" x14ac:dyDescent="0.25">
      <c r="A6" s="525"/>
      <c r="B6" s="525"/>
      <c r="C6" s="525"/>
      <c r="D6" s="525"/>
      <c r="E6" s="525"/>
      <c r="F6" s="525"/>
      <c r="G6" s="525"/>
      <c r="H6" s="250"/>
      <c r="I6" s="250"/>
      <c r="J6" s="250"/>
      <c r="K6" s="250"/>
      <c r="L6" s="250"/>
    </row>
    <row r="8" spans="1:13" s="13" customFormat="1" ht="15" customHeight="1" x14ac:dyDescent="0.25">
      <c r="A8" s="155" t="s">
        <v>141</v>
      </c>
      <c r="B8" s="565" t="s">
        <v>147</v>
      </c>
      <c r="C8" s="565"/>
      <c r="D8" s="565" t="s">
        <v>148</v>
      </c>
      <c r="E8" s="565"/>
      <c r="F8" s="565" t="s">
        <v>167</v>
      </c>
      <c r="G8" s="567" t="s">
        <v>168</v>
      </c>
      <c r="H8" s="567"/>
      <c r="I8" s="567"/>
      <c r="J8" s="567"/>
      <c r="K8" s="565" t="s">
        <v>169</v>
      </c>
      <c r="L8" s="565" t="s">
        <v>170</v>
      </c>
    </row>
    <row r="9" spans="1:13" s="13" customFormat="1" ht="17.25" customHeight="1" x14ac:dyDescent="0.25">
      <c r="A9" s="156"/>
      <c r="B9" s="566"/>
      <c r="C9" s="566"/>
      <c r="D9" s="566"/>
      <c r="E9" s="566"/>
      <c r="F9" s="566"/>
      <c r="G9" s="162" t="s">
        <v>221</v>
      </c>
      <c r="H9" s="162" t="s">
        <v>222</v>
      </c>
      <c r="I9" s="162" t="s">
        <v>140</v>
      </c>
      <c r="J9" s="162" t="s">
        <v>185</v>
      </c>
      <c r="K9" s="566"/>
      <c r="L9" s="566"/>
    </row>
    <row r="10" spans="1:13" s="12" customFormat="1" ht="45" customHeight="1" x14ac:dyDescent="0.25">
      <c r="A10" s="605">
        <v>1</v>
      </c>
      <c r="B10" s="569" t="s">
        <v>186</v>
      </c>
      <c r="C10" s="569"/>
      <c r="D10" s="569" t="s">
        <v>149</v>
      </c>
      <c r="E10" s="570" t="s">
        <v>383</v>
      </c>
      <c r="F10" s="573"/>
      <c r="G10" s="192" t="s">
        <v>314</v>
      </c>
      <c r="H10" s="137">
        <f>'C1_ECE'!D12/100</f>
        <v>0</v>
      </c>
      <c r="I10" s="137">
        <f>'C1_ECE'!E12/100</f>
        <v>0</v>
      </c>
      <c r="J10" s="571"/>
      <c r="K10" s="571"/>
      <c r="L10" s="571"/>
    </row>
    <row r="11" spans="1:13" s="12" customFormat="1" ht="46.5" customHeight="1" x14ac:dyDescent="0.25">
      <c r="A11" s="605"/>
      <c r="B11" s="568"/>
      <c r="C11" s="568"/>
      <c r="D11" s="568"/>
      <c r="E11" s="570"/>
      <c r="F11" s="571"/>
      <c r="G11" s="193" t="s">
        <v>315</v>
      </c>
      <c r="H11" s="19">
        <f>'C1_ECE'!K12/100</f>
        <v>0</v>
      </c>
      <c r="I11" s="19">
        <f>'C1_ECE'!L12/100</f>
        <v>0</v>
      </c>
      <c r="J11" s="572"/>
      <c r="K11" s="572"/>
      <c r="L11" s="572"/>
    </row>
    <row r="12" spans="1:13" s="12" customFormat="1" ht="55.5" customHeight="1" x14ac:dyDescent="0.25">
      <c r="A12" s="605"/>
      <c r="B12" s="568" t="s">
        <v>184</v>
      </c>
      <c r="C12" s="568"/>
      <c r="D12" s="568" t="s">
        <v>206</v>
      </c>
      <c r="E12" s="599" t="s">
        <v>36</v>
      </c>
      <c r="F12" s="583"/>
      <c r="G12" s="193" t="s">
        <v>317</v>
      </c>
      <c r="H12" s="19">
        <f>SUM('C1_Notas Inicial'!F17)</f>
        <v>0</v>
      </c>
      <c r="I12" s="19">
        <f>SUM('C1_Notas Inicial'!G17)</f>
        <v>0</v>
      </c>
      <c r="J12" s="582"/>
      <c r="K12" s="582"/>
      <c r="L12" s="582"/>
      <c r="M12" s="1"/>
    </row>
    <row r="13" spans="1:13" s="12" customFormat="1" ht="55.5" customHeight="1" x14ac:dyDescent="0.25">
      <c r="A13" s="605"/>
      <c r="B13" s="568"/>
      <c r="C13" s="568"/>
      <c r="D13" s="568"/>
      <c r="E13" s="570"/>
      <c r="F13" s="573"/>
      <c r="G13" s="193" t="s">
        <v>319</v>
      </c>
      <c r="H13" s="19">
        <f>SUM('C1_Notas Inicial'!O17)</f>
        <v>0</v>
      </c>
      <c r="I13" s="19">
        <f>SUM('C1_Notas Inicial'!P17)</f>
        <v>0</v>
      </c>
      <c r="J13" s="582"/>
      <c r="K13" s="582"/>
      <c r="L13" s="582"/>
    </row>
    <row r="14" spans="1:13" s="12" customFormat="1" ht="55.5" customHeight="1" x14ac:dyDescent="0.25">
      <c r="A14" s="605"/>
      <c r="B14" s="568"/>
      <c r="C14" s="568"/>
      <c r="D14" s="568"/>
      <c r="E14" s="570"/>
      <c r="F14" s="573"/>
      <c r="G14" s="193" t="s">
        <v>318</v>
      </c>
      <c r="H14" s="19">
        <f>SUM('C1_Notas Inicial (2)'!F15)</f>
        <v>0</v>
      </c>
      <c r="I14" s="19">
        <f>SUM('C1_Notas Inicial (2)'!G15)</f>
        <v>0</v>
      </c>
      <c r="J14" s="582"/>
      <c r="K14" s="582"/>
      <c r="L14" s="582"/>
    </row>
    <row r="15" spans="1:13" s="12" customFormat="1" ht="55.5" customHeight="1" x14ac:dyDescent="0.25">
      <c r="A15" s="605"/>
      <c r="B15" s="568"/>
      <c r="C15" s="568"/>
      <c r="D15" s="568"/>
      <c r="E15" s="600"/>
      <c r="F15" s="571"/>
      <c r="G15" s="193" t="s">
        <v>244</v>
      </c>
      <c r="H15" s="19">
        <f>SUM('C1_Notas Inicial (2)'!O15)</f>
        <v>0</v>
      </c>
      <c r="I15" s="19">
        <f>SUM('C1_Notas Inicial (2)'!P15)</f>
        <v>0</v>
      </c>
      <c r="J15" s="582"/>
      <c r="K15" s="582"/>
      <c r="L15" s="582"/>
    </row>
    <row r="16" spans="1:13" s="12" customFormat="1" ht="55.5" customHeight="1" x14ac:dyDescent="0.25">
      <c r="A16" s="605"/>
      <c r="B16" s="568"/>
      <c r="C16" s="568"/>
      <c r="D16" s="568"/>
      <c r="E16" s="599" t="s">
        <v>80</v>
      </c>
      <c r="F16" s="583"/>
      <c r="G16" s="193" t="s">
        <v>311</v>
      </c>
      <c r="H16" s="19">
        <f>SUM('C1_Notas Primaria'!F17:F18)</f>
        <v>0</v>
      </c>
      <c r="I16" s="19">
        <f>SUM('C1_Notas Primaria'!G17,'C1_Notas Primaria'!G18)</f>
        <v>0</v>
      </c>
      <c r="J16" s="572"/>
      <c r="K16" s="572"/>
      <c r="L16" s="572"/>
    </row>
    <row r="17" spans="1:12" s="12" customFormat="1" ht="55.5" customHeight="1" x14ac:dyDescent="0.25">
      <c r="A17" s="605"/>
      <c r="B17" s="568"/>
      <c r="C17" s="568"/>
      <c r="D17" s="568"/>
      <c r="E17" s="570"/>
      <c r="F17" s="573"/>
      <c r="G17" s="193" t="s">
        <v>245</v>
      </c>
      <c r="H17" s="19">
        <f>SUM('C1_Notas Primaria'!O17:O18)</f>
        <v>0</v>
      </c>
      <c r="I17" s="19">
        <f>SUM('C1_Notas Primaria'!P17,'C1_Notas Primaria'!P18)</f>
        <v>0</v>
      </c>
      <c r="J17" s="572"/>
      <c r="K17" s="572"/>
      <c r="L17" s="572"/>
    </row>
    <row r="18" spans="1:12" s="12" customFormat="1" ht="55.5" customHeight="1" x14ac:dyDescent="0.25">
      <c r="A18" s="605"/>
      <c r="B18" s="568"/>
      <c r="C18" s="568"/>
      <c r="D18" s="568"/>
      <c r="E18" s="570"/>
      <c r="F18" s="573"/>
      <c r="G18" s="193" t="s">
        <v>246</v>
      </c>
      <c r="H18" s="19">
        <f>SUM('C1_Notas Primaria (2)'!F17:F18)</f>
        <v>0</v>
      </c>
      <c r="I18" s="19">
        <f>SUM('C1_Notas Primaria (2)'!G17:G18)</f>
        <v>0</v>
      </c>
      <c r="J18" s="572"/>
      <c r="K18" s="572"/>
      <c r="L18" s="572"/>
    </row>
    <row r="19" spans="1:12" s="12" customFormat="1" ht="55.5" customHeight="1" x14ac:dyDescent="0.25">
      <c r="A19" s="605"/>
      <c r="B19" s="568"/>
      <c r="C19" s="568"/>
      <c r="D19" s="568"/>
      <c r="E19" s="600"/>
      <c r="F19" s="571"/>
      <c r="G19" s="193" t="s">
        <v>247</v>
      </c>
      <c r="H19" s="19">
        <f>SUM('C1_Notas Primaria (2)'!O17:O18)</f>
        <v>0</v>
      </c>
      <c r="I19" s="19">
        <f>SUM('C1_Notas Primaria (2)'!P17:P18)</f>
        <v>0</v>
      </c>
      <c r="J19" s="572"/>
      <c r="K19" s="572"/>
      <c r="L19" s="572"/>
    </row>
    <row r="20" spans="1:12" s="12" customFormat="1" ht="55.5" customHeight="1" x14ac:dyDescent="0.25">
      <c r="A20" s="605"/>
      <c r="B20" s="568"/>
      <c r="C20" s="568"/>
      <c r="D20" s="568"/>
      <c r="E20" s="599" t="s">
        <v>81</v>
      </c>
      <c r="F20" s="583"/>
      <c r="G20" s="193" t="s">
        <v>312</v>
      </c>
      <c r="H20" s="19">
        <f>SUM('C1_Notas Secundaria'!F18:F19)</f>
        <v>0</v>
      </c>
      <c r="I20" s="19">
        <f>SUM('C1_Notas Secundaria'!G18,'C1_Notas Secundaria'!G19)</f>
        <v>0</v>
      </c>
      <c r="J20" s="572"/>
      <c r="K20" s="572"/>
      <c r="L20" s="572"/>
    </row>
    <row r="21" spans="1:12" s="12" customFormat="1" ht="55.5" customHeight="1" x14ac:dyDescent="0.25">
      <c r="A21" s="605"/>
      <c r="B21" s="568"/>
      <c r="C21" s="568"/>
      <c r="D21" s="568"/>
      <c r="E21" s="570"/>
      <c r="F21" s="573"/>
      <c r="G21" s="193" t="s">
        <v>248</v>
      </c>
      <c r="H21" s="19">
        <f>SUM('C1_Notas Secundaria'!O18:O19)</f>
        <v>0</v>
      </c>
      <c r="I21" s="19">
        <f>SUM('C1_Notas Secundaria'!P18,'C1_Notas Secundaria'!P19)</f>
        <v>0</v>
      </c>
      <c r="J21" s="572"/>
      <c r="K21" s="572"/>
      <c r="L21" s="572"/>
    </row>
    <row r="22" spans="1:12" s="12" customFormat="1" ht="63.75" customHeight="1" x14ac:dyDescent="0.25">
      <c r="A22" s="605"/>
      <c r="B22" s="568"/>
      <c r="C22" s="568"/>
      <c r="D22" s="568"/>
      <c r="E22" s="570"/>
      <c r="F22" s="573"/>
      <c r="G22" s="193" t="s">
        <v>249</v>
      </c>
      <c r="H22" s="19">
        <f>SUM('C1_Notas Secundaria (2)'!F16:F17)</f>
        <v>0</v>
      </c>
      <c r="I22" s="19">
        <f>SUM('C1_Notas Secundaria (2)'!G16:G17)</f>
        <v>0</v>
      </c>
      <c r="J22" s="572"/>
      <c r="K22" s="572"/>
      <c r="L22" s="572"/>
    </row>
    <row r="23" spans="1:12" s="12" customFormat="1" ht="65.25" customHeight="1" x14ac:dyDescent="0.25">
      <c r="A23" s="606"/>
      <c r="B23" s="568"/>
      <c r="C23" s="568"/>
      <c r="D23" s="568"/>
      <c r="E23" s="600"/>
      <c r="F23" s="571"/>
      <c r="G23" s="193" t="s">
        <v>313</v>
      </c>
      <c r="H23" s="19">
        <f>SUM('C1_Notas Secundaria (2)'!O16:O17)</f>
        <v>0</v>
      </c>
      <c r="I23" s="19">
        <f>SUM('C1_Notas Secundaria (2)'!P16:P17)</f>
        <v>0</v>
      </c>
      <c r="J23" s="572"/>
      <c r="K23" s="572"/>
      <c r="L23" s="572"/>
    </row>
    <row r="24" spans="1:12" ht="45" customHeight="1" x14ac:dyDescent="0.25">
      <c r="A24" s="574">
        <v>2</v>
      </c>
      <c r="B24" s="585" t="s">
        <v>223</v>
      </c>
      <c r="C24" s="586"/>
      <c r="D24" s="589" t="s">
        <v>224</v>
      </c>
      <c r="E24" s="599" t="s">
        <v>36</v>
      </c>
      <c r="F24" s="591"/>
      <c r="G24" s="193" t="s">
        <v>250</v>
      </c>
      <c r="H24" s="20">
        <f>SUM('C2_Permanencia y conclusión'!G17)</f>
        <v>0</v>
      </c>
      <c r="I24" s="20">
        <f>'C2_Permanencia y conclusión'!E58</f>
        <v>0</v>
      </c>
      <c r="J24" s="582"/>
      <c r="K24" s="582"/>
      <c r="L24" s="582"/>
    </row>
    <row r="25" spans="1:12" ht="47.25" customHeight="1" x14ac:dyDescent="0.25">
      <c r="A25" s="575"/>
      <c r="B25" s="585"/>
      <c r="C25" s="586"/>
      <c r="D25" s="589"/>
      <c r="E25" s="600"/>
      <c r="F25" s="592"/>
      <c r="G25" s="193" t="s">
        <v>251</v>
      </c>
      <c r="H25" s="20">
        <f>SUM('C2_Permanencia y conclusión'!H17)</f>
        <v>0</v>
      </c>
      <c r="I25" s="20">
        <f>'C2_Permanencia y conclusión'!F58</f>
        <v>0</v>
      </c>
      <c r="J25" s="582"/>
      <c r="K25" s="582"/>
      <c r="L25" s="582"/>
    </row>
    <row r="26" spans="1:12" ht="42.75" customHeight="1" x14ac:dyDescent="0.25">
      <c r="A26" s="575"/>
      <c r="B26" s="585"/>
      <c r="C26" s="586"/>
      <c r="D26" s="589"/>
      <c r="E26" s="599" t="s">
        <v>80</v>
      </c>
      <c r="F26" s="591"/>
      <c r="G26" s="193" t="s">
        <v>252</v>
      </c>
      <c r="H26" s="20">
        <f>SUM('C2_Permanencia y conclusión'!G32)</f>
        <v>0</v>
      </c>
      <c r="I26" s="20">
        <f>'C2_Permanencia y conclusión'!E60</f>
        <v>0</v>
      </c>
      <c r="J26" s="584"/>
      <c r="K26" s="584"/>
      <c r="L26" s="584"/>
    </row>
    <row r="27" spans="1:12" ht="48.75" customHeight="1" x14ac:dyDescent="0.25">
      <c r="A27" s="575"/>
      <c r="B27" s="585"/>
      <c r="C27" s="586"/>
      <c r="D27" s="589"/>
      <c r="E27" s="600"/>
      <c r="F27" s="592"/>
      <c r="G27" s="193" t="s">
        <v>253</v>
      </c>
      <c r="H27" s="20">
        <f>SUM('C2_Permanencia y conclusión'!H32)</f>
        <v>0</v>
      </c>
      <c r="I27" s="20">
        <f>'C2_Permanencia y conclusión'!F60</f>
        <v>0</v>
      </c>
      <c r="J27" s="584"/>
      <c r="K27" s="584"/>
      <c r="L27" s="584"/>
    </row>
    <row r="28" spans="1:12" ht="44.25" customHeight="1" x14ac:dyDescent="0.25">
      <c r="A28" s="575"/>
      <c r="B28" s="585"/>
      <c r="C28" s="586"/>
      <c r="D28" s="589"/>
      <c r="E28" s="599" t="s">
        <v>81</v>
      </c>
      <c r="F28" s="591"/>
      <c r="G28" s="193" t="s">
        <v>254</v>
      </c>
      <c r="H28" s="20">
        <f>SUM('C2_Permanencia y conclusión'!G45)</f>
        <v>0</v>
      </c>
      <c r="I28" s="20">
        <f>'C2_Permanencia y conclusión'!E62</f>
        <v>0</v>
      </c>
      <c r="J28" s="584"/>
      <c r="K28" s="584"/>
      <c r="L28" s="584"/>
    </row>
    <row r="29" spans="1:12" ht="45" customHeight="1" x14ac:dyDescent="0.25">
      <c r="A29" s="576"/>
      <c r="B29" s="587"/>
      <c r="C29" s="588"/>
      <c r="D29" s="590"/>
      <c r="E29" s="600"/>
      <c r="F29" s="592"/>
      <c r="G29" s="193" t="s">
        <v>255</v>
      </c>
      <c r="H29" s="20">
        <f>SUM('C2_Permanencia y conclusión'!H45)</f>
        <v>0</v>
      </c>
      <c r="I29" s="20">
        <f>'C2_Permanencia y conclusión'!F62</f>
        <v>0</v>
      </c>
      <c r="J29" s="584"/>
      <c r="K29" s="584"/>
      <c r="L29" s="584"/>
    </row>
    <row r="30" spans="1:12" ht="98.25" customHeight="1" x14ac:dyDescent="0.25">
      <c r="A30" s="113">
        <v>3</v>
      </c>
      <c r="B30" s="603" t="s">
        <v>187</v>
      </c>
      <c r="C30" s="604"/>
      <c r="D30" s="114" t="s">
        <v>188</v>
      </c>
      <c r="E30" s="115" t="s">
        <v>152</v>
      </c>
      <c r="F30" s="17"/>
      <c r="G30" s="193" t="s">
        <v>187</v>
      </c>
      <c r="H30" s="133"/>
      <c r="I30" s="134">
        <v>1</v>
      </c>
      <c r="J30" s="17"/>
      <c r="K30" s="17"/>
      <c r="L30" s="17"/>
    </row>
    <row r="31" spans="1:12" ht="78" customHeight="1" x14ac:dyDescent="0.25">
      <c r="A31" s="574">
        <v>4</v>
      </c>
      <c r="B31" s="593" t="s">
        <v>144</v>
      </c>
      <c r="C31" s="596" t="s">
        <v>150</v>
      </c>
      <c r="D31" s="580" t="s">
        <v>189</v>
      </c>
      <c r="E31" s="115" t="s">
        <v>36</v>
      </c>
      <c r="F31" s="17"/>
      <c r="G31" s="193" t="s">
        <v>241</v>
      </c>
      <c r="H31" s="19">
        <f>SUM('C4,5,6_Práctica pedagógica'!C14)</f>
        <v>0</v>
      </c>
      <c r="I31" s="19">
        <f>'C4,5,6_Práctica pedagógica'!D14</f>
        <v>0</v>
      </c>
      <c r="J31" s="17"/>
      <c r="K31" s="17"/>
      <c r="L31" s="17"/>
    </row>
    <row r="32" spans="1:12" ht="78" customHeight="1" x14ac:dyDescent="0.25">
      <c r="A32" s="575"/>
      <c r="B32" s="594"/>
      <c r="C32" s="597"/>
      <c r="D32" s="581"/>
      <c r="E32" s="115" t="s">
        <v>80</v>
      </c>
      <c r="F32" s="17"/>
      <c r="G32" s="193" t="s">
        <v>242</v>
      </c>
      <c r="H32" s="19">
        <f>SUM('C4,5,6_Práctica pedagógica'!C15)</f>
        <v>0</v>
      </c>
      <c r="I32" s="19">
        <f>'C4,5,6_Práctica pedagógica'!D15</f>
        <v>0</v>
      </c>
      <c r="J32" s="108"/>
      <c r="K32" s="108"/>
      <c r="L32" s="108"/>
    </row>
    <row r="33" spans="1:12" ht="78" customHeight="1" x14ac:dyDescent="0.25">
      <c r="A33" s="576"/>
      <c r="B33" s="594"/>
      <c r="C33" s="598"/>
      <c r="D33" s="569"/>
      <c r="E33" s="115" t="s">
        <v>81</v>
      </c>
      <c r="F33" s="17"/>
      <c r="G33" s="193" t="s">
        <v>243</v>
      </c>
      <c r="H33" s="19">
        <f>SUM('C4,5,6_Práctica pedagógica'!C16)</f>
        <v>0</v>
      </c>
      <c r="I33" s="19">
        <f>'C4,5,6_Práctica pedagógica'!D16</f>
        <v>0</v>
      </c>
      <c r="J33" s="17"/>
      <c r="K33" s="17"/>
      <c r="L33" s="17"/>
    </row>
    <row r="34" spans="1:12" ht="78" customHeight="1" x14ac:dyDescent="0.25">
      <c r="A34" s="574">
        <v>5</v>
      </c>
      <c r="B34" s="594"/>
      <c r="C34" s="577" t="s">
        <v>190</v>
      </c>
      <c r="D34" s="580" t="s">
        <v>191</v>
      </c>
      <c r="E34" s="115" t="s">
        <v>36</v>
      </c>
      <c r="F34" s="17"/>
      <c r="G34" s="193" t="s">
        <v>240</v>
      </c>
      <c r="H34" s="19">
        <f>SUM('C4,5,6_Práctica pedagógica'!E14)</f>
        <v>0</v>
      </c>
      <c r="I34" s="19">
        <f>'C4,5,6_Práctica pedagógica'!F14</f>
        <v>0</v>
      </c>
      <c r="J34" s="17"/>
      <c r="K34" s="17"/>
      <c r="L34" s="17"/>
    </row>
    <row r="35" spans="1:12" ht="78" customHeight="1" x14ac:dyDescent="0.25">
      <c r="A35" s="575"/>
      <c r="B35" s="594"/>
      <c r="C35" s="578"/>
      <c r="D35" s="581"/>
      <c r="E35" s="115" t="s">
        <v>80</v>
      </c>
      <c r="F35" s="17"/>
      <c r="G35" s="193" t="s">
        <v>256</v>
      </c>
      <c r="H35" s="19">
        <f>SUM('C4,5,6_Práctica pedagógica'!E15)</f>
        <v>0</v>
      </c>
      <c r="I35" s="19">
        <f>'C4,5,6_Práctica pedagógica'!F15</f>
        <v>0</v>
      </c>
      <c r="J35" s="108"/>
      <c r="K35" s="108"/>
      <c r="L35" s="108"/>
    </row>
    <row r="36" spans="1:12" ht="78" customHeight="1" x14ac:dyDescent="0.25">
      <c r="A36" s="576"/>
      <c r="B36" s="594"/>
      <c r="C36" s="579"/>
      <c r="D36" s="569"/>
      <c r="E36" s="115" t="s">
        <v>81</v>
      </c>
      <c r="F36" s="17"/>
      <c r="G36" s="193" t="s">
        <v>257</v>
      </c>
      <c r="H36" s="19">
        <f>SUM('C4,5,6_Práctica pedagógica'!E16)</f>
        <v>0</v>
      </c>
      <c r="I36" s="19">
        <f>'C4,5,6_Práctica pedagógica'!F16</f>
        <v>0</v>
      </c>
      <c r="J36" s="17"/>
      <c r="K36" s="17"/>
      <c r="L36" s="17"/>
    </row>
    <row r="37" spans="1:12" ht="78" customHeight="1" x14ac:dyDescent="0.25">
      <c r="A37" s="574">
        <v>6</v>
      </c>
      <c r="B37" s="594"/>
      <c r="C37" s="577" t="s">
        <v>151</v>
      </c>
      <c r="D37" s="580" t="s">
        <v>145</v>
      </c>
      <c r="E37" s="115" t="s">
        <v>36</v>
      </c>
      <c r="F37" s="17"/>
      <c r="G37" s="193" t="s">
        <v>205</v>
      </c>
      <c r="H37" s="19">
        <f>SUM('C4,5,6_Práctica pedagógica'!G14)</f>
        <v>0</v>
      </c>
      <c r="I37" s="19">
        <f>'C4,5,6_Práctica pedagógica'!H14</f>
        <v>0</v>
      </c>
      <c r="J37" s="17"/>
      <c r="K37" s="17"/>
      <c r="L37" s="17"/>
    </row>
    <row r="38" spans="1:12" ht="78" customHeight="1" x14ac:dyDescent="0.25">
      <c r="A38" s="575"/>
      <c r="B38" s="594"/>
      <c r="C38" s="578"/>
      <c r="D38" s="581"/>
      <c r="E38" s="115" t="s">
        <v>80</v>
      </c>
      <c r="F38" s="17"/>
      <c r="G38" s="193" t="s">
        <v>258</v>
      </c>
      <c r="H38" s="19">
        <f>SUM('C4,5,6_Práctica pedagógica'!G15)</f>
        <v>0</v>
      </c>
      <c r="I38" s="19">
        <f>'C4,5,6_Práctica pedagógica'!H15</f>
        <v>0</v>
      </c>
      <c r="J38" s="108"/>
      <c r="K38" s="108"/>
      <c r="L38" s="108"/>
    </row>
    <row r="39" spans="1:12" ht="78" customHeight="1" x14ac:dyDescent="0.25">
      <c r="A39" s="576"/>
      <c r="B39" s="595"/>
      <c r="C39" s="579"/>
      <c r="D39" s="569"/>
      <c r="E39" s="115" t="s">
        <v>81</v>
      </c>
      <c r="F39" s="17"/>
      <c r="G39" s="193" t="s">
        <v>259</v>
      </c>
      <c r="H39" s="19">
        <f>SUM('C4,5,6_Práctica pedagógica'!G16)</f>
        <v>0</v>
      </c>
      <c r="I39" s="19">
        <f>'C4,5,6_Práctica pedagógica'!H16</f>
        <v>0</v>
      </c>
      <c r="J39" s="17"/>
      <c r="K39" s="17"/>
      <c r="L39" s="17"/>
    </row>
    <row r="40" spans="1:12" ht="122.25" customHeight="1" x14ac:dyDescent="0.25">
      <c r="A40" s="116">
        <v>7</v>
      </c>
      <c r="B40" s="601" t="s">
        <v>171</v>
      </c>
      <c r="C40" s="602"/>
      <c r="D40" s="117" t="s">
        <v>146</v>
      </c>
      <c r="E40" s="115" t="s">
        <v>152</v>
      </c>
      <c r="F40" s="17"/>
      <c r="G40" s="193" t="s">
        <v>260</v>
      </c>
      <c r="H40" s="19">
        <f>SUM('C7_Gestión de conflictos'!C17)</f>
        <v>0</v>
      </c>
      <c r="I40" s="19">
        <f>'C7_Gestión de conflictos'!D17</f>
        <v>1</v>
      </c>
      <c r="J40" s="17"/>
      <c r="K40" s="17"/>
      <c r="L40" s="17"/>
    </row>
    <row r="41" spans="1:12" ht="122.25" customHeight="1" x14ac:dyDescent="0.25">
      <c r="A41" s="116">
        <v>8</v>
      </c>
      <c r="B41" s="601" t="s">
        <v>218</v>
      </c>
      <c r="C41" s="602"/>
      <c r="D41" s="117" t="s">
        <v>219</v>
      </c>
      <c r="E41" s="115" t="s">
        <v>152</v>
      </c>
      <c r="F41" s="17"/>
      <c r="G41" s="193" t="s">
        <v>218</v>
      </c>
      <c r="H41" s="135"/>
      <c r="I41" s="135">
        <v>1</v>
      </c>
      <c r="J41" s="17"/>
      <c r="K41" s="17"/>
      <c r="L41" s="17"/>
    </row>
  </sheetData>
  <sheetProtection algorithmName="SHA-512" hashValue="3QqL1M6XzldK1VUp+yOFSKRPG+n5sr0kbeiPirIcupwgaV0vLd0WR2ivPV6x8mBKOBHVYmp+awTSeTO+JpWb7g==" saltValue="6f+mJAugZmbknS5y1cDBeA==" spinCount="100000" sheet="1" objects="1" scenarios="1"/>
  <mergeCells count="65">
    <mergeCell ref="A5:G6"/>
    <mergeCell ref="L10:L11"/>
    <mergeCell ref="F26:F27"/>
    <mergeCell ref="A1:K1"/>
    <mergeCell ref="L8:L9"/>
    <mergeCell ref="K8:K9"/>
    <mergeCell ref="K26:K27"/>
    <mergeCell ref="L26:L27"/>
    <mergeCell ref="F24:F25"/>
    <mergeCell ref="A3:L3"/>
    <mergeCell ref="B8:C9"/>
    <mergeCell ref="D8:E9"/>
    <mergeCell ref="A10:A23"/>
    <mergeCell ref="E12:E15"/>
    <mergeCell ref="E16:E19"/>
    <mergeCell ref="E20:E23"/>
    <mergeCell ref="K10:K11"/>
    <mergeCell ref="B30:C30"/>
    <mergeCell ref="K28:K29"/>
    <mergeCell ref="L28:L29"/>
    <mergeCell ref="K12:K15"/>
    <mergeCell ref="L12:L15"/>
    <mergeCell ref="F12:F15"/>
    <mergeCell ref="J12:J15"/>
    <mergeCell ref="B41:C41"/>
    <mergeCell ref="K16:K19"/>
    <mergeCell ref="L16:L19"/>
    <mergeCell ref="K20:K23"/>
    <mergeCell ref="L20:L23"/>
    <mergeCell ref="K24:K25"/>
    <mergeCell ref="L24:L25"/>
    <mergeCell ref="D31:D33"/>
    <mergeCell ref="J20:J23"/>
    <mergeCell ref="J16:J19"/>
    <mergeCell ref="E26:E27"/>
    <mergeCell ref="E24:E25"/>
    <mergeCell ref="C34:C36"/>
    <mergeCell ref="D34:D36"/>
    <mergeCell ref="F16:F19"/>
    <mergeCell ref="B40:C40"/>
    <mergeCell ref="A37:A39"/>
    <mergeCell ref="C37:C39"/>
    <mergeCell ref="D37:D39"/>
    <mergeCell ref="J24:J25"/>
    <mergeCell ref="F20:F23"/>
    <mergeCell ref="J28:J29"/>
    <mergeCell ref="A24:A29"/>
    <mergeCell ref="B24:C29"/>
    <mergeCell ref="D24:D29"/>
    <mergeCell ref="F28:F29"/>
    <mergeCell ref="A31:A33"/>
    <mergeCell ref="B31:B39"/>
    <mergeCell ref="C31:C33"/>
    <mergeCell ref="E28:E29"/>
    <mergeCell ref="A34:A36"/>
    <mergeCell ref="J26:J27"/>
    <mergeCell ref="F8:F9"/>
    <mergeCell ref="G8:J8"/>
    <mergeCell ref="B12:C23"/>
    <mergeCell ref="D12:D23"/>
    <mergeCell ref="B10:C11"/>
    <mergeCell ref="D10:D11"/>
    <mergeCell ref="E10:E11"/>
    <mergeCell ref="J10:J11"/>
    <mergeCell ref="F10:F11"/>
  </mergeCells>
  <hyperlinks>
    <hyperlink ref="L1" location="Inicio!A1" display="Ir a Tabla de contenido"/>
  </hyperlink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1:P63"/>
  <sheetViews>
    <sheetView showGridLines="0" zoomScaleNormal="100" workbookViewId="0">
      <pane ySplit="6" topLeftCell="A7" activePane="bottomLeft" state="frozen"/>
      <selection pane="bottomLeft" activeCell="L4" sqref="L4"/>
    </sheetView>
  </sheetViews>
  <sheetFormatPr baseColWidth="10" defaultRowHeight="15" x14ac:dyDescent="0.25"/>
  <cols>
    <col min="1" max="1" width="4.28515625" style="166" customWidth="1"/>
    <col min="2" max="2" width="49.5703125" style="166" customWidth="1"/>
    <col min="3" max="3" width="12.5703125" style="166" customWidth="1"/>
    <col min="4" max="4" width="24.28515625" style="166" customWidth="1"/>
    <col min="5" max="5" width="24" style="166" customWidth="1"/>
    <col min="6" max="7" width="12.85546875" style="166" customWidth="1"/>
    <col min="8" max="8" width="29" style="166" customWidth="1"/>
    <col min="9" max="14" width="11.42578125" style="166" customWidth="1"/>
    <col min="15" max="15" width="2.140625" style="166" customWidth="1"/>
    <col min="16" max="16" width="2.28515625" style="166" customWidth="1"/>
    <col min="17" max="18" width="11.42578125" style="166" customWidth="1"/>
    <col min="19" max="16384" width="11.42578125" style="166"/>
  </cols>
  <sheetData>
    <row r="1" spans="1:16" ht="25.5" customHeight="1" x14ac:dyDescent="0.35">
      <c r="A1" s="549" t="s">
        <v>237</v>
      </c>
      <c r="B1" s="549"/>
      <c r="C1" s="549"/>
      <c r="D1" s="549"/>
      <c r="E1" s="549"/>
      <c r="F1" s="549"/>
      <c r="G1" s="549"/>
      <c r="H1" s="261" t="s">
        <v>87</v>
      </c>
      <c r="I1" s="262"/>
      <c r="K1" s="175"/>
      <c r="L1" s="176"/>
      <c r="M1" s="175"/>
      <c r="N1" s="175"/>
      <c r="O1" s="175"/>
      <c r="P1" s="175"/>
    </row>
    <row r="2" spans="1:16" ht="19.5" customHeight="1" thickBot="1" x14ac:dyDescent="0.3">
      <c r="A2" s="608" t="s">
        <v>275</v>
      </c>
      <c r="B2" s="608"/>
      <c r="C2" s="608"/>
      <c r="D2" s="608"/>
      <c r="E2" s="608"/>
      <c r="F2" s="608"/>
      <c r="G2" s="608"/>
      <c r="H2" s="608"/>
      <c r="I2" s="262"/>
      <c r="J2" s="175"/>
      <c r="K2" s="175"/>
      <c r="L2" s="176"/>
      <c r="M2" s="175"/>
      <c r="N2" s="175"/>
      <c r="O2" s="175"/>
      <c r="P2" s="175"/>
    </row>
    <row r="3" spans="1:16" ht="36" customHeight="1" x14ac:dyDescent="0.4">
      <c r="A3" s="539" t="s">
        <v>155</v>
      </c>
      <c r="B3" s="539"/>
      <c r="C3" s="539"/>
      <c r="D3" s="539"/>
      <c r="E3" s="539"/>
      <c r="F3" s="539"/>
      <c r="G3" s="539"/>
      <c r="H3" s="539"/>
      <c r="I3" s="263"/>
      <c r="J3" s="264"/>
      <c r="K3" s="264"/>
      <c r="L3" s="264"/>
      <c r="M3" s="264"/>
      <c r="N3" s="264"/>
      <c r="O3" s="264"/>
      <c r="P3" s="175"/>
    </row>
    <row r="4" spans="1:16" ht="19.5" customHeight="1" x14ac:dyDescent="0.4">
      <c r="A4" s="265" t="s">
        <v>330</v>
      </c>
      <c r="B4" s="266"/>
      <c r="C4" s="266"/>
      <c r="D4" s="266"/>
      <c r="E4" s="266"/>
      <c r="F4" s="266"/>
      <c r="G4" s="266"/>
      <c r="H4" s="266"/>
      <c r="I4" s="263"/>
      <c r="J4" s="264"/>
      <c r="K4" s="264"/>
      <c r="L4" s="264"/>
      <c r="M4" s="264"/>
      <c r="N4" s="264"/>
      <c r="O4" s="264"/>
      <c r="P4" s="175"/>
    </row>
    <row r="5" spans="1:16" ht="15" customHeight="1" x14ac:dyDescent="0.3">
      <c r="A5" s="609" t="s">
        <v>379</v>
      </c>
      <c r="B5" s="609"/>
      <c r="C5" s="609"/>
      <c r="D5" s="609"/>
      <c r="E5" s="609"/>
      <c r="F5" s="609"/>
      <c r="G5" s="609"/>
      <c r="H5" s="609"/>
      <c r="I5" s="267"/>
      <c r="J5" s="175"/>
      <c r="K5" s="175"/>
      <c r="L5" s="175"/>
      <c r="M5" s="175"/>
      <c r="N5" s="175"/>
      <c r="O5" s="175"/>
      <c r="P5" s="175"/>
    </row>
    <row r="6" spans="1:16" ht="28.5" customHeight="1" x14ac:dyDescent="0.25">
      <c r="A6" s="609"/>
      <c r="B6" s="609"/>
      <c r="C6" s="609"/>
      <c r="D6" s="609"/>
      <c r="E6" s="609"/>
      <c r="F6" s="609"/>
      <c r="G6" s="609"/>
      <c r="H6" s="609"/>
      <c r="I6" s="268"/>
    </row>
    <row r="7" spans="1:16" ht="25.5" customHeight="1" x14ac:dyDescent="0.35">
      <c r="B7" s="607" t="s">
        <v>238</v>
      </c>
      <c r="C7" s="607"/>
      <c r="D7" s="607"/>
      <c r="E7" s="607"/>
      <c r="F7" s="607"/>
      <c r="G7" s="607"/>
      <c r="H7" s="607"/>
      <c r="I7" s="607"/>
      <c r="J7" s="607"/>
    </row>
    <row r="8" spans="1:16" ht="24.75" customHeight="1" x14ac:dyDescent="0.25">
      <c r="A8" s="153" t="s">
        <v>22</v>
      </c>
      <c r="B8" s="154" t="s">
        <v>156</v>
      </c>
      <c r="C8" s="153" t="s">
        <v>157</v>
      </c>
      <c r="D8" s="153" t="s">
        <v>183</v>
      </c>
      <c r="E8" s="153" t="s">
        <v>158</v>
      </c>
      <c r="F8" s="153" t="s">
        <v>159</v>
      </c>
      <c r="G8" s="153" t="s">
        <v>160</v>
      </c>
      <c r="H8" s="153" t="s">
        <v>161</v>
      </c>
      <c r="I8" s="268"/>
    </row>
    <row r="9" spans="1:16" x14ac:dyDescent="0.25">
      <c r="A9" s="269">
        <v>1</v>
      </c>
      <c r="B9" s="130"/>
      <c r="C9" s="123"/>
      <c r="D9" s="124"/>
      <c r="E9" s="124"/>
      <c r="F9" s="124"/>
      <c r="G9" s="124"/>
      <c r="H9" s="124"/>
      <c r="I9" s="268"/>
    </row>
    <row r="10" spans="1:16" x14ac:dyDescent="0.25">
      <c r="A10" s="269">
        <v>2</v>
      </c>
      <c r="B10" s="130"/>
      <c r="C10" s="123"/>
      <c r="D10" s="124"/>
      <c r="E10" s="124"/>
      <c r="F10" s="124"/>
      <c r="G10" s="124"/>
      <c r="H10" s="124"/>
      <c r="I10" s="268"/>
    </row>
    <row r="11" spans="1:16" x14ac:dyDescent="0.25">
      <c r="A11" s="269">
        <v>3</v>
      </c>
      <c r="B11" s="130"/>
      <c r="C11" s="123"/>
      <c r="D11" s="124"/>
      <c r="E11" s="124"/>
      <c r="F11" s="124"/>
      <c r="G11" s="124"/>
      <c r="H11" s="124"/>
      <c r="I11" s="268"/>
    </row>
    <row r="12" spans="1:16" x14ac:dyDescent="0.25">
      <c r="A12" s="269">
        <v>4</v>
      </c>
      <c r="B12" s="130"/>
      <c r="C12" s="123"/>
      <c r="D12" s="124"/>
      <c r="E12" s="124"/>
      <c r="F12" s="124"/>
      <c r="G12" s="124"/>
      <c r="H12" s="124"/>
      <c r="I12" s="268"/>
    </row>
    <row r="13" spans="1:16" x14ac:dyDescent="0.25">
      <c r="A13" s="269">
        <v>5</v>
      </c>
      <c r="B13" s="125"/>
      <c r="C13" s="124"/>
      <c r="D13" s="124"/>
      <c r="E13" s="124"/>
      <c r="F13" s="124"/>
      <c r="G13" s="124"/>
      <c r="H13" s="124"/>
      <c r="I13" s="268"/>
    </row>
    <row r="14" spans="1:16" x14ac:dyDescent="0.25">
      <c r="A14" s="269">
        <v>6</v>
      </c>
      <c r="B14" s="125"/>
      <c r="C14" s="124"/>
      <c r="D14" s="124"/>
      <c r="E14" s="124"/>
      <c r="F14" s="124"/>
      <c r="G14" s="124"/>
      <c r="H14" s="124"/>
      <c r="I14" s="268"/>
    </row>
    <row r="15" spans="1:16" x14ac:dyDescent="0.25">
      <c r="A15" s="269">
        <v>7</v>
      </c>
      <c r="B15" s="125"/>
      <c r="C15" s="124"/>
      <c r="D15" s="124"/>
      <c r="E15" s="124"/>
      <c r="F15" s="124"/>
      <c r="G15" s="124"/>
      <c r="H15" s="124"/>
      <c r="I15" s="268"/>
    </row>
    <row r="16" spans="1:16" x14ac:dyDescent="0.25">
      <c r="A16" s="269">
        <v>8</v>
      </c>
      <c r="B16" s="125"/>
      <c r="C16" s="124"/>
      <c r="D16" s="124"/>
      <c r="E16" s="124"/>
      <c r="F16" s="124"/>
      <c r="G16" s="124"/>
      <c r="H16" s="124"/>
      <c r="I16" s="268"/>
    </row>
    <row r="17" spans="1:10" x14ac:dyDescent="0.25">
      <c r="A17" s="269">
        <v>9</v>
      </c>
      <c r="B17" s="124"/>
      <c r="C17" s="124"/>
      <c r="D17" s="124"/>
      <c r="E17" s="124"/>
      <c r="F17" s="124"/>
      <c r="G17" s="124"/>
      <c r="H17" s="124"/>
      <c r="I17" s="268"/>
    </row>
    <row r="18" spans="1:10" x14ac:dyDescent="0.25">
      <c r="A18" s="269">
        <v>10</v>
      </c>
      <c r="B18" s="124"/>
      <c r="C18" s="124"/>
      <c r="D18" s="124"/>
      <c r="E18" s="124"/>
      <c r="F18" s="124"/>
      <c r="G18" s="124"/>
      <c r="H18" s="124"/>
      <c r="I18" s="268"/>
    </row>
    <row r="19" spans="1:10" x14ac:dyDescent="0.25">
      <c r="A19" s="269">
        <v>11</v>
      </c>
      <c r="B19" s="124"/>
      <c r="C19" s="124"/>
      <c r="D19" s="124"/>
      <c r="E19" s="124"/>
      <c r="F19" s="124"/>
      <c r="G19" s="124"/>
      <c r="H19" s="124"/>
      <c r="I19" s="268"/>
    </row>
    <row r="20" spans="1:10" x14ac:dyDescent="0.25">
      <c r="A20" s="269">
        <v>12</v>
      </c>
      <c r="B20" s="124"/>
      <c r="C20" s="124"/>
      <c r="D20" s="124"/>
      <c r="E20" s="124"/>
      <c r="F20" s="124"/>
      <c r="G20" s="124"/>
      <c r="H20" s="124"/>
      <c r="I20" s="268"/>
    </row>
    <row r="21" spans="1:10" x14ac:dyDescent="0.25">
      <c r="A21" s="269">
        <v>13</v>
      </c>
      <c r="B21" s="130"/>
      <c r="C21" s="126"/>
      <c r="D21" s="127"/>
      <c r="E21" s="127"/>
      <c r="F21" s="127"/>
      <c r="G21" s="127"/>
      <c r="H21" s="127"/>
      <c r="I21" s="268"/>
    </row>
    <row r="22" spans="1:10" x14ac:dyDescent="0.25">
      <c r="A22" s="269">
        <v>14</v>
      </c>
      <c r="B22" s="130"/>
      <c r="C22" s="126"/>
      <c r="D22" s="127"/>
      <c r="E22" s="127"/>
      <c r="F22" s="127"/>
      <c r="G22" s="127"/>
      <c r="H22" s="127"/>
      <c r="I22" s="268"/>
    </row>
    <row r="23" spans="1:10" x14ac:dyDescent="0.25">
      <c r="A23" s="269">
        <v>15</v>
      </c>
      <c r="B23" s="130"/>
      <c r="C23" s="126"/>
      <c r="D23" s="127"/>
      <c r="E23" s="127"/>
      <c r="F23" s="127"/>
      <c r="G23" s="127"/>
      <c r="H23" s="127"/>
      <c r="I23" s="268"/>
    </row>
    <row r="24" spans="1:10" x14ac:dyDescent="0.25">
      <c r="A24" s="269">
        <v>16</v>
      </c>
      <c r="B24" s="130"/>
      <c r="C24" s="126"/>
      <c r="D24" s="127"/>
      <c r="E24" s="127"/>
      <c r="F24" s="127"/>
      <c r="G24" s="127"/>
      <c r="H24" s="127"/>
      <c r="I24" s="268"/>
    </row>
    <row r="25" spans="1:10" x14ac:dyDescent="0.25">
      <c r="A25" s="269">
        <v>17</v>
      </c>
      <c r="B25" s="130"/>
      <c r="C25" s="126"/>
      <c r="D25" s="127"/>
      <c r="E25" s="127"/>
      <c r="F25" s="127"/>
      <c r="G25" s="127"/>
      <c r="H25" s="127"/>
      <c r="I25" s="268"/>
    </row>
    <row r="26" spans="1:10" x14ac:dyDescent="0.25">
      <c r="A26" s="269">
        <v>18</v>
      </c>
      <c r="B26" s="130"/>
      <c r="C26" s="126"/>
      <c r="D26" s="127"/>
      <c r="E26" s="127"/>
      <c r="F26" s="127"/>
      <c r="G26" s="127"/>
      <c r="H26" s="127"/>
      <c r="I26" s="268"/>
    </row>
    <row r="27" spans="1:10" x14ac:dyDescent="0.25">
      <c r="A27" s="269">
        <v>19</v>
      </c>
      <c r="B27" s="130"/>
      <c r="C27" s="126"/>
      <c r="D27" s="127"/>
      <c r="E27" s="127"/>
      <c r="F27" s="127"/>
      <c r="G27" s="127"/>
      <c r="H27" s="127"/>
      <c r="I27" s="268"/>
    </row>
    <row r="28" spans="1:10" x14ac:dyDescent="0.25">
      <c r="A28" s="269">
        <v>20</v>
      </c>
      <c r="B28" s="130"/>
      <c r="C28" s="126"/>
      <c r="D28" s="127"/>
      <c r="E28" s="127"/>
      <c r="F28" s="127"/>
      <c r="G28" s="127"/>
      <c r="H28" s="127"/>
      <c r="I28" s="268"/>
    </row>
    <row r="29" spans="1:10" ht="15" customHeight="1" x14ac:dyDescent="0.45">
      <c r="A29" s="269">
        <v>21</v>
      </c>
      <c r="B29" s="130"/>
      <c r="C29" s="126"/>
      <c r="D29" s="127"/>
      <c r="E29" s="127"/>
      <c r="F29" s="127"/>
      <c r="G29" s="127"/>
      <c r="H29" s="127"/>
      <c r="I29" s="270"/>
      <c r="J29" s="271"/>
    </row>
    <row r="30" spans="1:10" x14ac:dyDescent="0.25">
      <c r="A30" s="269">
        <v>22</v>
      </c>
      <c r="B30" s="130"/>
      <c r="C30" s="126"/>
      <c r="D30" s="127"/>
      <c r="E30" s="127"/>
      <c r="F30" s="127"/>
      <c r="G30" s="127"/>
      <c r="H30" s="127"/>
      <c r="I30" s="268"/>
    </row>
    <row r="31" spans="1:10" x14ac:dyDescent="0.25">
      <c r="A31" s="269">
        <v>23</v>
      </c>
      <c r="B31" s="130"/>
      <c r="C31" s="126"/>
      <c r="D31" s="127"/>
      <c r="E31" s="127"/>
      <c r="F31" s="127"/>
      <c r="G31" s="127"/>
      <c r="H31" s="127"/>
      <c r="I31" s="268"/>
    </row>
    <row r="32" spans="1:10" x14ac:dyDescent="0.25">
      <c r="A32" s="269">
        <v>24</v>
      </c>
      <c r="B32" s="128"/>
      <c r="C32" s="127"/>
      <c r="D32" s="127"/>
      <c r="E32" s="127"/>
      <c r="F32" s="127"/>
      <c r="G32" s="127"/>
      <c r="H32" s="127"/>
      <c r="I32" s="268"/>
    </row>
    <row r="33" spans="1:10" x14ac:dyDescent="0.25">
      <c r="A33" s="269">
        <v>25</v>
      </c>
      <c r="B33" s="127"/>
      <c r="C33" s="127"/>
      <c r="D33" s="127"/>
      <c r="E33" s="127"/>
      <c r="F33" s="127"/>
      <c r="G33" s="127"/>
      <c r="H33" s="127"/>
      <c r="I33" s="268"/>
    </row>
    <row r="34" spans="1:10" ht="25.5" customHeight="1" x14ac:dyDescent="0.35">
      <c r="B34" s="607" t="s">
        <v>239</v>
      </c>
      <c r="C34" s="607"/>
      <c r="D34" s="607"/>
      <c r="E34" s="607"/>
      <c r="F34" s="607"/>
      <c r="G34" s="607"/>
      <c r="H34" s="607"/>
      <c r="I34" s="607"/>
      <c r="J34" s="607"/>
    </row>
    <row r="35" spans="1:10" ht="32.25" customHeight="1" x14ac:dyDescent="0.25">
      <c r="A35" s="153" t="s">
        <v>22</v>
      </c>
      <c r="B35" s="153" t="s">
        <v>156</v>
      </c>
      <c r="C35" s="153" t="s">
        <v>157</v>
      </c>
      <c r="D35" s="153" t="s">
        <v>183</v>
      </c>
      <c r="E35" s="153" t="s">
        <v>158</v>
      </c>
      <c r="F35" s="153" t="s">
        <v>159</v>
      </c>
      <c r="G35" s="153" t="s">
        <v>160</v>
      </c>
      <c r="H35" s="153" t="s">
        <v>161</v>
      </c>
      <c r="I35" s="268"/>
    </row>
    <row r="36" spans="1:10" x14ac:dyDescent="0.25">
      <c r="A36" s="272">
        <v>1</v>
      </c>
      <c r="B36" s="127"/>
      <c r="C36" s="127"/>
      <c r="D36" s="127"/>
      <c r="E36" s="127"/>
      <c r="F36" s="127"/>
      <c r="G36" s="127"/>
      <c r="H36" s="127"/>
      <c r="I36" s="268"/>
    </row>
    <row r="37" spans="1:10" x14ac:dyDescent="0.25">
      <c r="A37" s="269">
        <v>2</v>
      </c>
      <c r="B37" s="127"/>
      <c r="C37" s="127"/>
      <c r="D37" s="127"/>
      <c r="E37" s="127"/>
      <c r="F37" s="127"/>
      <c r="G37" s="127"/>
      <c r="H37" s="127"/>
      <c r="I37" s="268"/>
    </row>
    <row r="38" spans="1:10" x14ac:dyDescent="0.25">
      <c r="A38" s="269">
        <v>3</v>
      </c>
      <c r="B38" s="127"/>
      <c r="C38" s="127"/>
      <c r="D38" s="127"/>
      <c r="E38" s="127"/>
      <c r="F38" s="127"/>
      <c r="G38" s="127"/>
      <c r="H38" s="127"/>
      <c r="I38" s="268"/>
    </row>
    <row r="39" spans="1:10" x14ac:dyDescent="0.25">
      <c r="A39" s="269">
        <v>4</v>
      </c>
      <c r="B39" s="127"/>
      <c r="C39" s="127"/>
      <c r="D39" s="127"/>
      <c r="E39" s="127"/>
      <c r="F39" s="127"/>
      <c r="G39" s="127"/>
      <c r="H39" s="127"/>
      <c r="I39" s="268"/>
    </row>
    <row r="40" spans="1:10" x14ac:dyDescent="0.25">
      <c r="A40" s="272">
        <v>5</v>
      </c>
      <c r="B40" s="127"/>
      <c r="C40" s="127"/>
      <c r="D40" s="127"/>
      <c r="E40" s="127"/>
      <c r="F40" s="127"/>
      <c r="G40" s="127"/>
      <c r="H40" s="127"/>
      <c r="I40" s="268"/>
    </row>
    <row r="41" spans="1:10" x14ac:dyDescent="0.25">
      <c r="A41" s="269">
        <v>6</v>
      </c>
      <c r="B41" s="127"/>
      <c r="C41" s="127"/>
      <c r="D41" s="127"/>
      <c r="E41" s="127"/>
      <c r="F41" s="127"/>
      <c r="G41" s="127"/>
      <c r="H41" s="127"/>
      <c r="I41" s="268"/>
    </row>
    <row r="42" spans="1:10" x14ac:dyDescent="0.25">
      <c r="A42" s="269">
        <v>7</v>
      </c>
      <c r="B42" s="127"/>
      <c r="C42" s="127"/>
      <c r="D42" s="127"/>
      <c r="E42" s="127"/>
      <c r="F42" s="127"/>
      <c r="G42" s="127"/>
      <c r="H42" s="127"/>
      <c r="I42" s="268"/>
    </row>
    <row r="43" spans="1:10" x14ac:dyDescent="0.25">
      <c r="A43" s="269">
        <v>8</v>
      </c>
      <c r="B43" s="127"/>
      <c r="C43" s="127"/>
      <c r="D43" s="127"/>
      <c r="E43" s="127"/>
      <c r="F43" s="127"/>
      <c r="G43" s="127"/>
      <c r="H43" s="127"/>
      <c r="I43" s="268"/>
    </row>
    <row r="44" spans="1:10" x14ac:dyDescent="0.25">
      <c r="A44" s="272">
        <v>9</v>
      </c>
      <c r="B44" s="127"/>
      <c r="C44" s="127"/>
      <c r="D44" s="127"/>
      <c r="E44" s="127"/>
      <c r="F44" s="127"/>
      <c r="G44" s="127"/>
      <c r="H44" s="127"/>
      <c r="I44" s="268"/>
    </row>
    <row r="45" spans="1:10" x14ac:dyDescent="0.25">
      <c r="A45" s="269">
        <v>10</v>
      </c>
      <c r="B45" s="127"/>
      <c r="C45" s="127"/>
      <c r="D45" s="127"/>
      <c r="E45" s="127"/>
      <c r="F45" s="127"/>
      <c r="G45" s="127"/>
      <c r="H45" s="127"/>
      <c r="I45" s="268"/>
    </row>
    <row r="46" spans="1:10" x14ac:dyDescent="0.25">
      <c r="A46" s="269">
        <v>11</v>
      </c>
      <c r="B46" s="127"/>
      <c r="C46" s="127"/>
      <c r="D46" s="127"/>
      <c r="E46" s="127"/>
      <c r="F46" s="127"/>
      <c r="G46" s="127"/>
      <c r="H46" s="127"/>
      <c r="I46" s="268"/>
    </row>
    <row r="47" spans="1:10" x14ac:dyDescent="0.25">
      <c r="A47" s="269">
        <v>12</v>
      </c>
      <c r="B47" s="127"/>
      <c r="C47" s="127"/>
      <c r="D47" s="127"/>
      <c r="E47" s="127"/>
      <c r="F47" s="127"/>
      <c r="G47" s="127"/>
      <c r="H47" s="127"/>
      <c r="I47" s="268"/>
    </row>
    <row r="48" spans="1:10" x14ac:dyDescent="0.25">
      <c r="A48" s="272">
        <v>13</v>
      </c>
      <c r="B48" s="127"/>
      <c r="C48" s="127"/>
      <c r="D48" s="127"/>
      <c r="E48" s="127"/>
      <c r="F48" s="127"/>
      <c r="G48" s="127"/>
      <c r="H48" s="127"/>
      <c r="I48" s="268"/>
    </row>
    <row r="49" spans="1:9" x14ac:dyDescent="0.25">
      <c r="A49" s="269">
        <v>14</v>
      </c>
      <c r="B49" s="127"/>
      <c r="C49" s="127"/>
      <c r="D49" s="127"/>
      <c r="E49" s="127"/>
      <c r="F49" s="127"/>
      <c r="G49" s="127"/>
      <c r="H49" s="127"/>
      <c r="I49" s="268"/>
    </row>
    <row r="50" spans="1:9" x14ac:dyDescent="0.25">
      <c r="A50" s="269">
        <v>15</v>
      </c>
      <c r="B50" s="127"/>
      <c r="C50" s="127"/>
      <c r="D50" s="127"/>
      <c r="E50" s="127"/>
      <c r="F50" s="127"/>
      <c r="G50" s="127"/>
      <c r="H50" s="127"/>
      <c r="I50" s="268"/>
    </row>
    <row r="51" spans="1:9" x14ac:dyDescent="0.25">
      <c r="A51" s="269">
        <v>16</v>
      </c>
      <c r="B51" s="127"/>
      <c r="C51" s="127"/>
      <c r="D51" s="127"/>
      <c r="E51" s="127"/>
      <c r="F51" s="127"/>
      <c r="G51" s="127"/>
      <c r="H51" s="127"/>
      <c r="I51" s="268"/>
    </row>
    <row r="52" spans="1:9" x14ac:dyDescent="0.25">
      <c r="A52" s="272">
        <v>17</v>
      </c>
      <c r="B52" s="127"/>
      <c r="C52" s="127"/>
      <c r="D52" s="127"/>
      <c r="E52" s="127"/>
      <c r="F52" s="127"/>
      <c r="G52" s="127"/>
      <c r="H52" s="127"/>
      <c r="I52" s="268"/>
    </row>
    <row r="53" spans="1:9" x14ac:dyDescent="0.25">
      <c r="A53" s="269">
        <v>18</v>
      </c>
      <c r="B53" s="130"/>
      <c r="C53" s="126"/>
      <c r="D53" s="127"/>
      <c r="E53" s="127"/>
      <c r="F53" s="127"/>
      <c r="G53" s="127"/>
      <c r="H53" s="127"/>
      <c r="I53" s="268"/>
    </row>
    <row r="54" spans="1:9" x14ac:dyDescent="0.25">
      <c r="A54" s="269">
        <v>19</v>
      </c>
      <c r="B54" s="273"/>
      <c r="C54" s="129"/>
      <c r="D54" s="127"/>
      <c r="E54" s="127"/>
      <c r="F54" s="127"/>
      <c r="G54" s="127"/>
      <c r="H54" s="127"/>
      <c r="I54" s="268"/>
    </row>
    <row r="55" spans="1:9" x14ac:dyDescent="0.25">
      <c r="A55" s="269">
        <v>20</v>
      </c>
      <c r="B55" s="130"/>
      <c r="C55" s="131"/>
      <c r="D55" s="126"/>
      <c r="E55" s="127"/>
      <c r="F55" s="127"/>
      <c r="G55" s="127"/>
      <c r="H55" s="127"/>
      <c r="I55" s="268"/>
    </row>
    <row r="56" spans="1:9" x14ac:dyDescent="0.25">
      <c r="A56" s="272">
        <v>21</v>
      </c>
      <c r="B56" s="130"/>
      <c r="C56" s="131"/>
      <c r="D56" s="126"/>
      <c r="E56" s="127"/>
      <c r="F56" s="127"/>
      <c r="G56" s="127"/>
      <c r="H56" s="127"/>
      <c r="I56" s="268"/>
    </row>
    <row r="57" spans="1:9" x14ac:dyDescent="0.25">
      <c r="A57" s="269">
        <v>22</v>
      </c>
      <c r="B57" s="130"/>
      <c r="C57" s="131"/>
      <c r="D57" s="126"/>
      <c r="E57" s="127"/>
      <c r="F57" s="127"/>
      <c r="G57" s="127"/>
      <c r="H57" s="127"/>
      <c r="I57" s="268"/>
    </row>
    <row r="58" spans="1:9" x14ac:dyDescent="0.25">
      <c r="A58" s="269">
        <v>23</v>
      </c>
      <c r="B58" s="131"/>
      <c r="C58" s="131"/>
      <c r="D58" s="126"/>
      <c r="E58" s="127"/>
      <c r="F58" s="127"/>
      <c r="G58" s="127"/>
      <c r="H58" s="127"/>
      <c r="I58" s="268"/>
    </row>
    <row r="59" spans="1:9" x14ac:dyDescent="0.25">
      <c r="A59" s="269">
        <v>24</v>
      </c>
      <c r="B59" s="131"/>
      <c r="C59" s="131"/>
      <c r="D59" s="126"/>
      <c r="E59" s="127"/>
      <c r="F59" s="127"/>
      <c r="G59" s="127"/>
      <c r="H59" s="127"/>
      <c r="I59" s="268"/>
    </row>
    <row r="60" spans="1:9" x14ac:dyDescent="0.25">
      <c r="A60" s="272">
        <v>25</v>
      </c>
      <c r="B60" s="131"/>
      <c r="C60" s="131"/>
      <c r="D60" s="126"/>
      <c r="E60" s="127"/>
      <c r="F60" s="127"/>
      <c r="G60" s="127"/>
      <c r="H60" s="127"/>
      <c r="I60" s="268"/>
    </row>
    <row r="61" spans="1:9" x14ac:dyDescent="0.25">
      <c r="I61" s="268"/>
    </row>
    <row r="62" spans="1:9" x14ac:dyDescent="0.25">
      <c r="I62" s="268"/>
    </row>
    <row r="63" spans="1:9" x14ac:dyDescent="0.25">
      <c r="A63" s="166" t="s">
        <v>374</v>
      </c>
    </row>
  </sheetData>
  <sheetProtection algorithmName="SHA-512" hashValue="4n152JgflNbdo1mpry3jJbLQp/cYgD21qRWiJ+FomrXmlnMXlYQv6Jy29AbmovW4VKPkuPvWXeUKzTNMiFoWeQ==" saltValue="amIwy/HoECL4t+6pOMHssg==" spinCount="100000" sheet="1" objects="1" scenarios="1"/>
  <mergeCells count="6">
    <mergeCell ref="A1:G1"/>
    <mergeCell ref="B34:J34"/>
    <mergeCell ref="B7:J7"/>
    <mergeCell ref="A3:H3"/>
    <mergeCell ref="A2:H2"/>
    <mergeCell ref="A5:H6"/>
  </mergeCells>
  <hyperlinks>
    <hyperlink ref="H1" location="Inicio!A1" display="Ir a Tabla de contenido"/>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pageSetUpPr fitToPage="1"/>
  </sheetPr>
  <dimension ref="A1:M101"/>
  <sheetViews>
    <sheetView showGridLines="0" zoomScaleNormal="100" workbookViewId="0">
      <pane ySplit="4" topLeftCell="A8" activePane="bottomLeft" state="frozen"/>
      <selection pane="bottomLeft" activeCell="E17" sqref="E17"/>
    </sheetView>
  </sheetViews>
  <sheetFormatPr baseColWidth="10" defaultRowHeight="15" x14ac:dyDescent="0.25"/>
  <cols>
    <col min="1" max="1" width="19" style="26" customWidth="1"/>
    <col min="2" max="6" width="12" style="26" customWidth="1"/>
    <col min="7" max="7" width="12.7109375" style="26" customWidth="1"/>
    <col min="8" max="8" width="19" style="26" customWidth="1"/>
    <col min="9" max="12" width="11.42578125" style="26"/>
    <col min="13" max="13" width="12" style="26" customWidth="1"/>
  </cols>
  <sheetData>
    <row r="1" spans="1:13" ht="23.25" customHeight="1" x14ac:dyDescent="0.25">
      <c r="A1" s="396" t="s">
        <v>268</v>
      </c>
      <c r="B1" s="396"/>
      <c r="C1" s="396"/>
      <c r="D1" s="396"/>
      <c r="E1" s="396"/>
      <c r="F1" s="396"/>
      <c r="G1" s="396"/>
      <c r="H1" s="396"/>
      <c r="I1" s="396"/>
      <c r="J1" s="396"/>
      <c r="L1" s="66" t="s">
        <v>87</v>
      </c>
      <c r="M1" s="14"/>
    </row>
    <row r="2" spans="1:13" ht="19.5" customHeight="1" thickBot="1" x14ac:dyDescent="0.35">
      <c r="A2" s="395" t="s">
        <v>267</v>
      </c>
      <c r="B2" s="395"/>
      <c r="C2" s="395"/>
      <c r="D2" s="395"/>
      <c r="E2" s="395"/>
      <c r="F2" s="395"/>
      <c r="G2" s="395"/>
      <c r="H2" s="395"/>
      <c r="I2" s="395"/>
      <c r="J2" s="395"/>
      <c r="K2" s="395"/>
      <c r="L2" s="32"/>
      <c r="M2" s="32"/>
    </row>
    <row r="3" spans="1:13" ht="33" customHeight="1" x14ac:dyDescent="0.4">
      <c r="A3" s="398" t="s">
        <v>276</v>
      </c>
      <c r="B3" s="398"/>
      <c r="C3" s="398"/>
      <c r="D3" s="398"/>
      <c r="E3" s="398"/>
      <c r="F3" s="398"/>
      <c r="G3" s="398"/>
      <c r="H3" s="398"/>
      <c r="I3" s="398"/>
      <c r="J3" s="398"/>
      <c r="K3" s="398"/>
      <c r="L3" s="398"/>
      <c r="M3" s="398"/>
    </row>
    <row r="4" spans="1:13" ht="5.25" customHeight="1" x14ac:dyDescent="0.35">
      <c r="A4" s="27"/>
      <c r="B4" s="27"/>
      <c r="C4" s="27"/>
      <c r="D4" s="27"/>
      <c r="E4" s="27"/>
      <c r="F4" s="27"/>
      <c r="G4" s="27"/>
      <c r="H4" s="27"/>
      <c r="I4" s="27"/>
      <c r="J4" s="27"/>
      <c r="K4" s="27"/>
      <c r="L4" s="27"/>
      <c r="M4" s="32"/>
    </row>
    <row r="5" spans="1:13" ht="18.75" x14ac:dyDescent="0.3">
      <c r="A5" s="213" t="s">
        <v>330</v>
      </c>
      <c r="B5" s="32"/>
      <c r="C5" s="32"/>
      <c r="D5" s="32"/>
      <c r="E5" s="32"/>
      <c r="F5" s="32"/>
      <c r="G5" s="32"/>
      <c r="H5" s="32"/>
      <c r="I5" s="32"/>
      <c r="J5" s="32"/>
      <c r="K5" s="32"/>
      <c r="L5" s="32"/>
      <c r="M5" s="32"/>
    </row>
    <row r="6" spans="1:13" ht="108" customHeight="1" thickBot="1" x14ac:dyDescent="0.3">
      <c r="A6" s="400" t="s">
        <v>261</v>
      </c>
      <c r="B6" s="400"/>
      <c r="C6" s="400"/>
      <c r="D6" s="400"/>
      <c r="E6" s="400"/>
      <c r="F6" s="400"/>
      <c r="G6" s="400"/>
      <c r="H6" s="400"/>
      <c r="I6" s="400"/>
      <c r="J6" s="400"/>
      <c r="K6" s="400"/>
      <c r="L6" s="400"/>
      <c r="M6" s="400"/>
    </row>
    <row r="7" spans="1:13" s="142" customFormat="1" ht="34.5" customHeight="1" x14ac:dyDescent="0.35">
      <c r="A7" s="397" t="s">
        <v>7</v>
      </c>
      <c r="B7" s="397"/>
      <c r="C7" s="397"/>
      <c r="D7" s="397"/>
      <c r="E7" s="397"/>
      <c r="F7" s="397"/>
      <c r="G7" s="397"/>
      <c r="H7" s="397"/>
      <c r="I7" s="397"/>
      <c r="J7" s="397"/>
      <c r="K7" s="397"/>
      <c r="L7" s="397"/>
      <c r="M7" s="397"/>
    </row>
    <row r="8" spans="1:13" ht="4.5" customHeight="1" x14ac:dyDescent="0.25">
      <c r="A8" s="47"/>
      <c r="B8" s="47"/>
      <c r="C8" s="47"/>
      <c r="D8" s="47"/>
      <c r="E8" s="47"/>
      <c r="F8" s="47"/>
      <c r="G8" s="47"/>
      <c r="H8" s="32"/>
      <c r="I8" s="32"/>
      <c r="J8" s="32"/>
      <c r="K8" s="32"/>
      <c r="L8" s="32"/>
      <c r="M8" s="32"/>
    </row>
    <row r="9" spans="1:13" ht="15" customHeight="1" x14ac:dyDescent="0.25">
      <c r="A9" s="399" t="s">
        <v>6</v>
      </c>
      <c r="B9" s="401">
        <v>2012</v>
      </c>
      <c r="C9" s="401">
        <v>2013</v>
      </c>
      <c r="D9" s="401">
        <v>2014</v>
      </c>
      <c r="E9" s="406">
        <v>2015</v>
      </c>
      <c r="F9" s="407"/>
      <c r="G9" s="48"/>
      <c r="H9" s="399" t="s">
        <v>3</v>
      </c>
      <c r="I9" s="403">
        <v>2012</v>
      </c>
      <c r="J9" s="403">
        <v>2013</v>
      </c>
      <c r="K9" s="403">
        <v>2014</v>
      </c>
      <c r="L9" s="409">
        <v>2015</v>
      </c>
      <c r="M9" s="407"/>
    </row>
    <row r="10" spans="1:13" ht="18.75" customHeight="1" x14ac:dyDescent="0.25">
      <c r="A10" s="399"/>
      <c r="B10" s="402"/>
      <c r="C10" s="402"/>
      <c r="D10" s="402"/>
      <c r="E10" s="138" t="s">
        <v>20</v>
      </c>
      <c r="F10" s="138" t="s">
        <v>29</v>
      </c>
      <c r="G10" s="32"/>
      <c r="H10" s="399"/>
      <c r="I10" s="404"/>
      <c r="J10" s="404"/>
      <c r="K10" s="404"/>
      <c r="L10" s="139" t="s">
        <v>20</v>
      </c>
      <c r="M10" s="140" t="s">
        <v>29</v>
      </c>
    </row>
    <row r="11" spans="1:13" ht="15" customHeight="1" x14ac:dyDescent="0.25">
      <c r="A11" s="136" t="s">
        <v>173</v>
      </c>
      <c r="B11" s="408" t="s">
        <v>174</v>
      </c>
      <c r="C11" s="408"/>
      <c r="D11" s="408"/>
      <c r="E11" s="408"/>
      <c r="F11" s="408"/>
      <c r="G11" s="32"/>
      <c r="H11" s="136" t="s">
        <v>173</v>
      </c>
      <c r="I11" s="410" t="s">
        <v>174</v>
      </c>
      <c r="J11" s="408"/>
      <c r="K11" s="408"/>
      <c r="L11" s="410"/>
      <c r="M11" s="410"/>
    </row>
    <row r="12" spans="1:13" ht="15.75" x14ac:dyDescent="0.25">
      <c r="A12" s="49" t="s">
        <v>2</v>
      </c>
      <c r="B12" s="7">
        <v>60</v>
      </c>
      <c r="C12" s="7">
        <v>64</v>
      </c>
      <c r="D12" s="7">
        <v>0</v>
      </c>
      <c r="E12" s="10">
        <v>0</v>
      </c>
      <c r="F12" s="50">
        <f>IFERROR(FORECAST(E9,Tabla2[[#This Row],[Columna2]:[Columna4]],B9:D9),"")</f>
        <v>-18.666666666664241</v>
      </c>
      <c r="G12" s="32"/>
      <c r="H12" s="49" t="s">
        <v>2</v>
      </c>
      <c r="I12" s="8">
        <v>0</v>
      </c>
      <c r="J12" s="8">
        <v>0</v>
      </c>
      <c r="K12" s="8">
        <v>0</v>
      </c>
      <c r="L12" s="9">
        <v>0</v>
      </c>
      <c r="M12" s="50">
        <f>IFERROR(FORECAST(L9,Tabla22[[#This Row],[Columna2]:[Columna4]],I9:K9),"")</f>
        <v>0</v>
      </c>
    </row>
    <row r="13" spans="1:13" ht="15.75" x14ac:dyDescent="0.25">
      <c r="A13" s="51" t="s">
        <v>1</v>
      </c>
      <c r="B13" s="7">
        <v>10</v>
      </c>
      <c r="C13" s="7">
        <v>8</v>
      </c>
      <c r="D13" s="7">
        <v>0</v>
      </c>
      <c r="E13" s="10">
        <v>0</v>
      </c>
      <c r="F13" s="50">
        <f>IFERROR(FORECAST(E9,Tabla2[[#This Row],[Columna2]:[Columna4]],B9:D9),"")</f>
        <v>-4</v>
      </c>
      <c r="G13" s="32"/>
      <c r="H13" s="51" t="s">
        <v>1</v>
      </c>
      <c r="I13" s="8">
        <v>0</v>
      </c>
      <c r="J13" s="8">
        <v>0</v>
      </c>
      <c r="K13" s="8">
        <v>0</v>
      </c>
      <c r="L13" s="9">
        <v>0</v>
      </c>
      <c r="M13" s="50">
        <f>IFERROR(FORECAST(L9,Tabla22[[#This Row],[Columna2]:[Columna4]],I9:K9),"")</f>
        <v>0</v>
      </c>
    </row>
    <row r="14" spans="1:13" ht="15.75" x14ac:dyDescent="0.25">
      <c r="A14" s="52" t="s">
        <v>0</v>
      </c>
      <c r="B14" s="7">
        <v>5</v>
      </c>
      <c r="C14" s="7">
        <v>6</v>
      </c>
      <c r="D14" s="7">
        <v>0</v>
      </c>
      <c r="E14" s="10">
        <v>0</v>
      </c>
      <c r="F14" s="50">
        <f>IFERROR(FORECAST(E9,Tabla2[[#This Row],[Columna2]:[Columna4]],B9:D9),"")</f>
        <v>-1.3333333333330302</v>
      </c>
      <c r="G14" s="32"/>
      <c r="H14" s="52" t="s">
        <v>0</v>
      </c>
      <c r="I14" s="8">
        <v>0</v>
      </c>
      <c r="J14" s="8">
        <v>0</v>
      </c>
      <c r="K14" s="8">
        <v>0</v>
      </c>
      <c r="L14" s="9">
        <v>0</v>
      </c>
      <c r="M14" s="50">
        <f>IFERROR(FORECAST(L9,Tabla22[[#This Row],[Columna2]:[Columna4]],I9:K9),"")</f>
        <v>0</v>
      </c>
    </row>
    <row r="15" spans="1:13" s="2" customFormat="1" ht="12.75" customHeight="1" x14ac:dyDescent="0.2">
      <c r="A15" s="53"/>
      <c r="B15" s="37" t="str">
        <f>IF(SUM(B14,B13,B12,)=100,"",(IF(SUM(B14,B13,B12)=0,"No hay datos","No suma 100%")))</f>
        <v>No suma 100%</v>
      </c>
      <c r="C15" s="37" t="str">
        <f t="shared" ref="C15:E15" si="0">IF(SUM(C14,C13,C12,)=100,"",(IF(SUM(C14,C13,C12)=0,"No hay datos","No suma 100%")))</f>
        <v>No suma 100%</v>
      </c>
      <c r="D15" s="37" t="str">
        <f t="shared" si="0"/>
        <v>No hay datos</v>
      </c>
      <c r="E15" s="37" t="str">
        <f t="shared" si="0"/>
        <v>No hay datos</v>
      </c>
      <c r="F15" s="37"/>
      <c r="G15" s="54"/>
      <c r="H15" s="53"/>
      <c r="I15" s="37" t="str">
        <f>IF(SUM(I14,I13,I12,)=100,"",(IF(SUM(I14,I13,I12)=0,"No hay datos","No suma 100%")))</f>
        <v>No hay datos</v>
      </c>
      <c r="J15" s="37" t="str">
        <f t="shared" ref="J15:L15" si="1">IF(SUM(J14,J13,J12,)=100,"",(IF(SUM(J14,J13,J12)=0,"No hay datos","No suma 100%")))</f>
        <v>No hay datos</v>
      </c>
      <c r="K15" s="37" t="str">
        <f t="shared" si="1"/>
        <v>No hay datos</v>
      </c>
      <c r="L15" s="37" t="str">
        <f t="shared" si="1"/>
        <v>No hay datos</v>
      </c>
      <c r="M15" s="37"/>
    </row>
    <row r="16" spans="1:13" x14ac:dyDescent="0.25">
      <c r="A16" s="55" t="s">
        <v>325</v>
      </c>
      <c r="B16" s="32"/>
      <c r="C16" s="32"/>
      <c r="D16" s="32"/>
      <c r="E16" s="32"/>
      <c r="F16" s="31"/>
      <c r="G16" s="32"/>
      <c r="H16" s="32"/>
      <c r="I16" s="32"/>
      <c r="J16" s="32"/>
      <c r="K16" s="32"/>
      <c r="L16" s="32"/>
      <c r="M16" s="32"/>
    </row>
    <row r="17" spans="1:13" ht="15.75" x14ac:dyDescent="0.25">
      <c r="A17" s="56" t="s">
        <v>64</v>
      </c>
      <c r="B17" s="57"/>
      <c r="C17" s="32"/>
      <c r="D17" s="32"/>
      <c r="E17" s="32"/>
      <c r="F17" s="32"/>
      <c r="G17" s="32"/>
      <c r="H17" s="58"/>
      <c r="I17" s="58"/>
      <c r="J17" s="58"/>
      <c r="K17" s="59"/>
      <c r="L17" s="32"/>
      <c r="M17" s="32"/>
    </row>
    <row r="18" spans="1:13" ht="15.75" x14ac:dyDescent="0.25">
      <c r="A18" s="56"/>
      <c r="B18" s="57"/>
      <c r="C18" s="32"/>
      <c r="D18" s="32"/>
      <c r="E18" s="32"/>
      <c r="F18" s="32"/>
      <c r="G18" s="32"/>
      <c r="H18" s="58"/>
      <c r="I18" s="58"/>
      <c r="J18" s="58"/>
      <c r="K18" s="59"/>
      <c r="L18" s="32"/>
      <c r="M18" s="32"/>
    </row>
    <row r="19" spans="1:13" ht="15.75" x14ac:dyDescent="0.25">
      <c r="A19" s="60" t="s">
        <v>177</v>
      </c>
      <c r="B19" s="57"/>
      <c r="C19" s="32"/>
      <c r="D19" s="32"/>
      <c r="E19" s="32"/>
      <c r="F19" s="32"/>
      <c r="G19" s="32"/>
      <c r="I19" s="141" t="s">
        <v>22</v>
      </c>
      <c r="J19" s="121">
        <v>0</v>
      </c>
      <c r="K19" s="59"/>
      <c r="L19" s="32"/>
      <c r="M19" s="32"/>
    </row>
    <row r="20" spans="1:13" ht="13.5" customHeight="1" x14ac:dyDescent="0.25">
      <c r="A20" s="56"/>
      <c r="B20" s="57"/>
      <c r="C20" s="32"/>
      <c r="D20" s="32"/>
      <c r="E20" s="32"/>
      <c r="F20" s="32"/>
      <c r="G20" s="32"/>
      <c r="H20" s="58"/>
      <c r="I20" s="58"/>
      <c r="J20" s="58"/>
      <c r="K20" s="59"/>
      <c r="L20" s="32"/>
      <c r="M20" s="32"/>
    </row>
    <row r="21" spans="1:13" x14ac:dyDescent="0.25">
      <c r="A21" s="400" t="s">
        <v>176</v>
      </c>
      <c r="B21" s="400"/>
      <c r="C21" s="400"/>
      <c r="D21" s="400"/>
      <c r="E21" s="400"/>
      <c r="F21" s="32"/>
      <c r="G21" s="32"/>
      <c r="H21" s="400" t="s">
        <v>175</v>
      </c>
      <c r="I21" s="400"/>
      <c r="J21" s="400"/>
      <c r="K21" s="400"/>
      <c r="L21" s="400"/>
      <c r="M21" s="32"/>
    </row>
    <row r="22" spans="1:13" x14ac:dyDescent="0.25">
      <c r="A22" s="400"/>
      <c r="B22" s="400"/>
      <c r="C22" s="400"/>
      <c r="D22" s="400"/>
      <c r="E22" s="400"/>
      <c r="F22" s="32"/>
      <c r="G22" s="32"/>
      <c r="H22" s="400"/>
      <c r="I22" s="400"/>
      <c r="J22" s="400"/>
      <c r="K22" s="400"/>
      <c r="L22" s="400"/>
      <c r="M22" s="32"/>
    </row>
    <row r="23" spans="1:13" ht="7.5" customHeight="1" x14ac:dyDescent="0.25">
      <c r="A23" s="56"/>
      <c r="B23" s="57"/>
      <c r="C23" s="32"/>
      <c r="D23" s="32"/>
      <c r="E23" s="32"/>
      <c r="F23" s="32"/>
      <c r="G23" s="32"/>
      <c r="H23" s="56"/>
      <c r="I23" s="57"/>
      <c r="J23" s="58"/>
      <c r="K23" s="59"/>
      <c r="L23" s="32"/>
      <c r="M23" s="32"/>
    </row>
    <row r="24" spans="1:13" ht="37.5" customHeight="1" x14ac:dyDescent="0.25">
      <c r="B24" s="414" t="s">
        <v>172</v>
      </c>
      <c r="C24" s="414"/>
      <c r="D24" s="152" t="s">
        <v>91</v>
      </c>
      <c r="E24" s="32"/>
      <c r="F24" s="32"/>
      <c r="G24" s="32"/>
      <c r="I24" s="414" t="s">
        <v>92</v>
      </c>
      <c r="J24" s="414"/>
      <c r="K24" s="152" t="s">
        <v>91</v>
      </c>
      <c r="L24" s="32"/>
      <c r="M24" s="32"/>
    </row>
    <row r="25" spans="1:13" x14ac:dyDescent="0.25">
      <c r="B25" s="413" t="s">
        <v>2</v>
      </c>
      <c r="C25" s="413"/>
      <c r="D25" s="132">
        <f>ROUNDUP(E12*J19/100,0)</f>
        <v>0</v>
      </c>
      <c r="E25" s="32"/>
      <c r="F25" s="32"/>
      <c r="G25" s="32"/>
      <c r="I25" s="417" t="s">
        <v>2</v>
      </c>
      <c r="J25" s="417"/>
      <c r="K25" s="132">
        <f>ROUNDUP(L12*J19/100,0)</f>
        <v>0</v>
      </c>
      <c r="L25" s="32"/>
      <c r="M25" s="32"/>
    </row>
    <row r="26" spans="1:13" x14ac:dyDescent="0.25">
      <c r="B26" s="412" t="s">
        <v>1</v>
      </c>
      <c r="C26" s="412"/>
      <c r="D26" s="132">
        <f>ROUNDUP(E13*J19/100,0)</f>
        <v>0</v>
      </c>
      <c r="E26" s="32"/>
      <c r="F26" s="32"/>
      <c r="G26" s="32"/>
      <c r="I26" s="416" t="s">
        <v>1</v>
      </c>
      <c r="J26" s="416"/>
      <c r="K26" s="132">
        <f>ROUNDUP(L13*J19/100,0)</f>
        <v>0</v>
      </c>
      <c r="L26" s="32"/>
      <c r="M26" s="32"/>
    </row>
    <row r="27" spans="1:13" x14ac:dyDescent="0.25">
      <c r="B27" s="411" t="s">
        <v>0</v>
      </c>
      <c r="C27" s="411"/>
      <c r="D27" s="132">
        <f>ROUNDUP(E14*J19/100,0)</f>
        <v>0</v>
      </c>
      <c r="E27" s="32"/>
      <c r="F27" s="32"/>
      <c r="G27" s="32"/>
      <c r="I27" s="415" t="s">
        <v>0</v>
      </c>
      <c r="J27" s="415"/>
      <c r="K27" s="132">
        <f>ROUNDUP(L14*J19/100,0)</f>
        <v>0</v>
      </c>
      <c r="L27" s="32"/>
      <c r="M27" s="32"/>
    </row>
    <row r="28" spans="1:13" ht="15.75" x14ac:dyDescent="0.25">
      <c r="A28" s="61"/>
      <c r="B28" s="57"/>
      <c r="C28" s="32"/>
      <c r="D28" s="32"/>
      <c r="E28" s="32"/>
      <c r="F28" s="32"/>
      <c r="G28" s="32"/>
      <c r="H28" s="58"/>
      <c r="I28" s="58"/>
      <c r="J28" s="58"/>
      <c r="K28" s="59"/>
      <c r="L28" s="32"/>
      <c r="M28" s="32"/>
    </row>
    <row r="29" spans="1:13" ht="23.25" x14ac:dyDescent="0.35">
      <c r="A29" s="163" t="s">
        <v>15</v>
      </c>
      <c r="B29" s="32"/>
      <c r="C29" s="32"/>
      <c r="D29" s="32"/>
      <c r="E29" s="32"/>
      <c r="F29" s="32"/>
      <c r="G29" s="32"/>
      <c r="H29" s="62"/>
      <c r="I29" s="58"/>
      <c r="J29" s="58"/>
      <c r="K29" s="59"/>
      <c r="L29" s="32"/>
      <c r="M29" s="32"/>
    </row>
    <row r="30" spans="1:13" ht="5.25" customHeight="1" x14ac:dyDescent="0.25">
      <c r="A30" s="32"/>
      <c r="B30" s="32"/>
      <c r="C30" s="32"/>
      <c r="D30" s="32"/>
      <c r="E30" s="32"/>
      <c r="F30" s="32"/>
      <c r="G30" s="32"/>
      <c r="H30" s="58"/>
      <c r="I30" s="58"/>
      <c r="J30" s="58"/>
      <c r="K30" s="59"/>
      <c r="L30" s="32"/>
      <c r="M30" s="32"/>
    </row>
    <row r="31" spans="1:13" ht="16.5" x14ac:dyDescent="0.3">
      <c r="A31" s="63" t="s">
        <v>178</v>
      </c>
      <c r="B31" s="32"/>
      <c r="C31" s="32"/>
      <c r="D31" s="32"/>
      <c r="E31" s="32"/>
      <c r="F31" s="32"/>
      <c r="G31" s="32"/>
      <c r="H31" s="64"/>
      <c r="I31" s="65"/>
      <c r="J31" s="65"/>
      <c r="K31" s="65"/>
      <c r="L31" s="32"/>
      <c r="M31" s="32"/>
    </row>
    <row r="32" spans="1:13" x14ac:dyDescent="0.25">
      <c r="A32" s="32"/>
      <c r="B32" s="32"/>
      <c r="C32" s="32"/>
      <c r="D32" s="32"/>
      <c r="E32" s="32"/>
      <c r="F32" s="32"/>
      <c r="G32" s="32"/>
      <c r="H32" s="65"/>
      <c r="I32" s="65"/>
      <c r="J32" s="65"/>
      <c r="K32" s="65"/>
      <c r="L32" s="32"/>
      <c r="M32" s="32"/>
    </row>
    <row r="33" spans="1:13" x14ac:dyDescent="0.25">
      <c r="A33" s="32"/>
      <c r="B33" s="32"/>
      <c r="C33" s="32"/>
      <c r="D33" s="32"/>
      <c r="E33" s="32"/>
      <c r="F33" s="32"/>
      <c r="G33" s="32"/>
      <c r="H33" s="65"/>
      <c r="I33" s="65"/>
      <c r="J33" s="65"/>
      <c r="K33" s="65"/>
      <c r="L33" s="32"/>
      <c r="M33" s="32"/>
    </row>
    <row r="34" spans="1:13" x14ac:dyDescent="0.25">
      <c r="A34" s="32"/>
      <c r="B34" s="32"/>
      <c r="C34" s="32"/>
      <c r="D34" s="32"/>
      <c r="E34" s="32"/>
      <c r="F34" s="32"/>
      <c r="G34" s="32"/>
      <c r="H34" s="32"/>
      <c r="I34" s="32"/>
      <c r="J34" s="32"/>
      <c r="K34" s="32"/>
      <c r="L34" s="32"/>
      <c r="M34" s="32"/>
    </row>
    <row r="35" spans="1:13" x14ac:dyDescent="0.25">
      <c r="A35" s="32"/>
      <c r="B35" s="32"/>
      <c r="C35" s="32"/>
      <c r="D35" s="32"/>
      <c r="E35" s="32"/>
      <c r="F35" s="32"/>
      <c r="G35" s="32"/>
      <c r="H35" s="32"/>
      <c r="I35" s="32"/>
      <c r="J35" s="32"/>
      <c r="K35" s="32"/>
      <c r="L35" s="32"/>
      <c r="M35" s="32"/>
    </row>
    <row r="36" spans="1:13" x14ac:dyDescent="0.25">
      <c r="A36" s="32"/>
      <c r="B36" s="32"/>
      <c r="C36" s="32"/>
      <c r="D36" s="32"/>
      <c r="E36" s="32"/>
      <c r="F36" s="32"/>
      <c r="G36" s="32"/>
      <c r="H36" s="32"/>
      <c r="I36" s="32"/>
      <c r="J36" s="32"/>
      <c r="K36" s="32"/>
      <c r="L36" s="32"/>
      <c r="M36" s="32"/>
    </row>
    <row r="37" spans="1:13" x14ac:dyDescent="0.25">
      <c r="A37" s="32"/>
      <c r="B37" s="32"/>
      <c r="C37" s="32"/>
      <c r="D37" s="32"/>
      <c r="E37" s="32"/>
      <c r="F37" s="32"/>
      <c r="G37" s="32"/>
      <c r="H37" s="32"/>
      <c r="I37" s="32"/>
      <c r="J37" s="32"/>
      <c r="K37" s="32"/>
      <c r="L37" s="32"/>
      <c r="M37" s="32"/>
    </row>
    <row r="38" spans="1:13" x14ac:dyDescent="0.25">
      <c r="A38" s="32"/>
      <c r="B38" s="32"/>
      <c r="C38" s="32"/>
      <c r="D38" s="32"/>
      <c r="E38" s="32"/>
      <c r="F38" s="32"/>
      <c r="G38" s="32"/>
      <c r="H38" s="32"/>
      <c r="I38" s="32"/>
      <c r="J38" s="32"/>
      <c r="K38" s="32"/>
      <c r="L38" s="32"/>
      <c r="M38" s="32"/>
    </row>
    <row r="39" spans="1:13" x14ac:dyDescent="0.25">
      <c r="A39" s="32"/>
      <c r="B39" s="32"/>
      <c r="C39" s="32"/>
      <c r="D39" s="32"/>
      <c r="E39" s="32"/>
      <c r="F39" s="32"/>
      <c r="G39" s="32"/>
      <c r="H39" s="32"/>
      <c r="I39" s="32"/>
      <c r="J39" s="32"/>
      <c r="K39" s="32"/>
      <c r="L39" s="32"/>
      <c r="M39" s="32"/>
    </row>
    <row r="40" spans="1:13" x14ac:dyDescent="0.25">
      <c r="A40" s="32"/>
      <c r="B40" s="32"/>
      <c r="C40" s="32"/>
      <c r="D40" s="32"/>
      <c r="E40" s="32"/>
      <c r="F40" s="32"/>
      <c r="G40" s="32"/>
      <c r="H40" s="32"/>
      <c r="I40" s="32"/>
      <c r="J40" s="32"/>
      <c r="K40" s="32"/>
      <c r="L40" s="32"/>
      <c r="M40" s="32"/>
    </row>
    <row r="41" spans="1:13" x14ac:dyDescent="0.25">
      <c r="A41" s="32"/>
      <c r="B41" s="32"/>
      <c r="C41" s="32"/>
      <c r="D41" s="32"/>
      <c r="E41" s="32"/>
      <c r="F41" s="32"/>
      <c r="G41" s="32"/>
      <c r="H41" s="32"/>
      <c r="I41" s="32"/>
      <c r="J41" s="32"/>
      <c r="K41" s="32"/>
      <c r="L41" s="32"/>
      <c r="M41" s="32"/>
    </row>
    <row r="42" spans="1:13" x14ac:dyDescent="0.25">
      <c r="A42" s="32"/>
      <c r="B42" s="32"/>
      <c r="C42" s="32"/>
      <c r="D42" s="32"/>
      <c r="E42" s="32"/>
      <c r="F42" s="32"/>
      <c r="G42" s="32"/>
      <c r="H42" s="32"/>
      <c r="I42" s="32"/>
      <c r="J42" s="32"/>
      <c r="K42" s="32"/>
      <c r="L42" s="32"/>
      <c r="M42" s="32"/>
    </row>
    <row r="43" spans="1:13" x14ac:dyDescent="0.25">
      <c r="A43" s="32"/>
      <c r="B43" s="32"/>
      <c r="C43" s="32"/>
      <c r="D43" s="32"/>
      <c r="E43" s="32"/>
      <c r="F43" s="32"/>
      <c r="G43" s="32"/>
      <c r="H43" s="32"/>
      <c r="I43" s="32"/>
      <c r="J43" s="32"/>
      <c r="K43" s="32"/>
      <c r="L43" s="32"/>
      <c r="M43" s="32"/>
    </row>
    <row r="44" spans="1:13" x14ac:dyDescent="0.25">
      <c r="A44" s="32"/>
      <c r="B44" s="32"/>
      <c r="C44" s="32"/>
      <c r="D44" s="32"/>
      <c r="E44" s="32"/>
      <c r="F44" s="32"/>
      <c r="G44" s="32"/>
      <c r="H44" s="32"/>
      <c r="I44" s="32"/>
      <c r="J44" s="32"/>
      <c r="K44" s="32"/>
      <c r="L44" s="32"/>
      <c r="M44" s="32"/>
    </row>
    <row r="45" spans="1:13" x14ac:dyDescent="0.25">
      <c r="A45" s="32"/>
      <c r="B45" s="32"/>
      <c r="C45" s="32"/>
      <c r="D45" s="32"/>
      <c r="E45" s="32"/>
      <c r="F45" s="32"/>
      <c r="G45" s="32"/>
      <c r="H45" s="32"/>
      <c r="I45" s="32"/>
      <c r="J45" s="32"/>
      <c r="K45" s="32"/>
      <c r="L45" s="32"/>
      <c r="M45" s="32"/>
    </row>
    <row r="46" spans="1:13" x14ac:dyDescent="0.25">
      <c r="A46" s="32"/>
      <c r="B46" s="32"/>
      <c r="C46" s="32"/>
      <c r="D46" s="32"/>
      <c r="E46" s="32"/>
      <c r="F46" s="32"/>
      <c r="G46" s="32"/>
      <c r="H46" s="32"/>
      <c r="I46" s="32"/>
      <c r="J46" s="32"/>
      <c r="K46" s="32"/>
      <c r="L46" s="32"/>
      <c r="M46" s="32"/>
    </row>
    <row r="47" spans="1:13" x14ac:dyDescent="0.25">
      <c r="A47" s="32"/>
      <c r="B47" s="32"/>
      <c r="C47" s="32"/>
      <c r="D47" s="32"/>
      <c r="E47" s="32"/>
      <c r="F47" s="32"/>
      <c r="G47" s="32"/>
      <c r="H47" s="32"/>
      <c r="I47" s="32"/>
      <c r="J47" s="32"/>
      <c r="K47" s="32"/>
      <c r="L47" s="32"/>
      <c r="M47" s="32"/>
    </row>
    <row r="48" spans="1:13" x14ac:dyDescent="0.25">
      <c r="A48" s="32"/>
      <c r="B48" s="32"/>
      <c r="C48" s="32"/>
      <c r="D48" s="32"/>
      <c r="E48" s="32"/>
      <c r="F48" s="32"/>
      <c r="G48" s="32"/>
      <c r="H48" s="32"/>
      <c r="I48" s="32"/>
      <c r="J48" s="32"/>
      <c r="K48" s="32"/>
      <c r="L48" s="32"/>
      <c r="M48" s="32"/>
    </row>
    <row r="49" spans="1:13" ht="18.75" x14ac:dyDescent="0.3">
      <c r="C49" s="405" t="s">
        <v>10</v>
      </c>
      <c r="D49" s="405"/>
      <c r="E49" s="405"/>
      <c r="F49" s="405"/>
      <c r="G49" s="405"/>
      <c r="H49" s="405"/>
      <c r="I49" s="405"/>
      <c r="J49" s="24" t="s">
        <v>9</v>
      </c>
      <c r="K49" s="32"/>
      <c r="L49" s="32"/>
      <c r="M49" s="32"/>
    </row>
    <row r="50" spans="1:13" x14ac:dyDescent="0.25">
      <c r="B50" s="32"/>
      <c r="C50" s="32"/>
      <c r="D50" s="32"/>
      <c r="E50" s="32"/>
      <c r="F50" s="32"/>
      <c r="G50" s="32"/>
      <c r="H50" s="32"/>
      <c r="I50" s="32"/>
      <c r="J50" s="32"/>
      <c r="K50" s="32"/>
      <c r="L50" s="32"/>
      <c r="M50" s="32"/>
    </row>
    <row r="51" spans="1:13" x14ac:dyDescent="0.25">
      <c r="A51" s="32"/>
      <c r="B51" s="32"/>
      <c r="C51" s="32"/>
      <c r="D51" s="32"/>
      <c r="E51" s="32"/>
      <c r="F51" s="32"/>
      <c r="G51" s="32"/>
      <c r="H51" s="32"/>
      <c r="I51" s="32"/>
      <c r="J51" s="32"/>
      <c r="K51" s="32"/>
      <c r="L51" s="32"/>
      <c r="M51" s="32"/>
    </row>
    <row r="52" spans="1:13" x14ac:dyDescent="0.25">
      <c r="A52" s="32"/>
      <c r="B52" s="32"/>
      <c r="C52" s="32"/>
      <c r="D52" s="32"/>
      <c r="E52" s="32"/>
      <c r="F52" s="32"/>
      <c r="G52" s="32"/>
      <c r="H52" s="32"/>
      <c r="I52" s="32"/>
      <c r="J52" s="32"/>
      <c r="K52" s="32"/>
      <c r="L52" s="32"/>
      <c r="M52" s="32"/>
    </row>
    <row r="53" spans="1:13" x14ac:dyDescent="0.25">
      <c r="A53" s="32"/>
      <c r="B53" s="32"/>
      <c r="C53" s="32"/>
      <c r="D53" s="32"/>
      <c r="E53" s="32"/>
      <c r="F53" s="32"/>
      <c r="G53" s="32"/>
      <c r="H53" s="32"/>
      <c r="I53" s="32"/>
      <c r="J53" s="32"/>
      <c r="K53" s="32"/>
      <c r="L53" s="32"/>
      <c r="M53" s="32"/>
    </row>
    <row r="54" spans="1:13" x14ac:dyDescent="0.25">
      <c r="A54" s="32"/>
      <c r="B54" s="32"/>
      <c r="C54" s="32"/>
      <c r="D54" s="32"/>
      <c r="E54" s="32"/>
      <c r="F54" s="32"/>
      <c r="G54" s="32"/>
      <c r="H54" s="32"/>
      <c r="I54" s="32"/>
      <c r="J54" s="32"/>
      <c r="K54" s="32"/>
      <c r="L54" s="32"/>
      <c r="M54" s="32"/>
    </row>
    <row r="55" spans="1:13" x14ac:dyDescent="0.25">
      <c r="A55" s="32"/>
      <c r="B55" s="32"/>
      <c r="C55" s="32"/>
      <c r="D55" s="32"/>
      <c r="E55" s="32"/>
      <c r="F55" s="32"/>
      <c r="G55" s="32"/>
      <c r="H55" s="32"/>
      <c r="I55" s="32"/>
      <c r="J55" s="32"/>
      <c r="K55" s="32"/>
      <c r="L55" s="32"/>
      <c r="M55" s="32"/>
    </row>
    <row r="56" spans="1:13" x14ac:dyDescent="0.25">
      <c r="A56" s="32"/>
      <c r="B56" s="32"/>
      <c r="C56" s="32"/>
      <c r="D56" s="32"/>
      <c r="E56" s="32"/>
      <c r="F56" s="32"/>
      <c r="G56" s="32"/>
      <c r="H56" s="32"/>
      <c r="I56" s="32"/>
      <c r="J56" s="32"/>
      <c r="K56" s="32"/>
      <c r="L56" s="32"/>
      <c r="M56" s="32"/>
    </row>
    <row r="57" spans="1:13" x14ac:dyDescent="0.25">
      <c r="A57" s="32"/>
      <c r="B57" s="32"/>
      <c r="C57" s="32"/>
      <c r="D57" s="32"/>
      <c r="E57" s="32"/>
      <c r="F57" s="32"/>
      <c r="G57" s="32"/>
      <c r="H57" s="32"/>
      <c r="I57" s="32"/>
      <c r="J57" s="32"/>
      <c r="K57" s="32"/>
      <c r="L57" s="32"/>
      <c r="M57" s="32"/>
    </row>
    <row r="58" spans="1:13" x14ac:dyDescent="0.25">
      <c r="A58" s="32"/>
      <c r="B58" s="32"/>
      <c r="C58" s="32"/>
      <c r="D58" s="32"/>
      <c r="E58" s="32"/>
      <c r="F58" s="32"/>
      <c r="G58" s="32"/>
      <c r="H58" s="32"/>
      <c r="I58" s="32"/>
      <c r="J58" s="32"/>
      <c r="K58" s="32"/>
      <c r="L58" s="32"/>
      <c r="M58" s="32"/>
    </row>
    <row r="59" spans="1:13" x14ac:dyDescent="0.25">
      <c r="A59" s="32"/>
      <c r="B59" s="32"/>
      <c r="C59" s="32"/>
      <c r="D59" s="32"/>
      <c r="E59" s="32"/>
      <c r="F59" s="32"/>
      <c r="G59" s="32"/>
      <c r="H59" s="32"/>
      <c r="I59" s="32"/>
      <c r="J59" s="32"/>
      <c r="K59" s="32"/>
      <c r="L59" s="32"/>
      <c r="M59" s="32"/>
    </row>
    <row r="60" spans="1:13" x14ac:dyDescent="0.25">
      <c r="A60" s="32"/>
      <c r="B60" s="32"/>
      <c r="C60" s="32"/>
      <c r="D60" s="32"/>
      <c r="E60" s="32"/>
      <c r="F60" s="32"/>
      <c r="G60" s="32"/>
      <c r="H60" s="32"/>
      <c r="I60" s="32"/>
      <c r="J60" s="32"/>
      <c r="K60" s="32"/>
      <c r="L60" s="32"/>
      <c r="M60" s="32"/>
    </row>
    <row r="61" spans="1:13" x14ac:dyDescent="0.25">
      <c r="A61" s="32"/>
      <c r="B61" s="32"/>
      <c r="C61" s="32"/>
      <c r="D61" s="32"/>
      <c r="E61" s="32"/>
      <c r="F61" s="32"/>
      <c r="G61" s="32"/>
      <c r="H61" s="32"/>
      <c r="I61" s="32"/>
      <c r="J61" s="32"/>
      <c r="K61" s="32"/>
      <c r="L61" s="32"/>
      <c r="M61" s="32"/>
    </row>
    <row r="62" spans="1:13" x14ac:dyDescent="0.25">
      <c r="A62" s="32"/>
      <c r="B62" s="32"/>
      <c r="C62" s="32"/>
      <c r="D62" s="32"/>
      <c r="E62" s="32"/>
      <c r="F62" s="32"/>
      <c r="G62" s="32"/>
      <c r="H62" s="32"/>
      <c r="I62" s="32"/>
      <c r="J62" s="32"/>
      <c r="K62" s="32"/>
      <c r="L62" s="32"/>
      <c r="M62" s="32"/>
    </row>
    <row r="63" spans="1:13" x14ac:dyDescent="0.25">
      <c r="A63" s="32"/>
      <c r="B63" s="32"/>
      <c r="C63" s="32"/>
      <c r="D63" s="32"/>
      <c r="E63" s="32"/>
      <c r="F63" s="32"/>
      <c r="G63" s="32"/>
      <c r="H63" s="32"/>
      <c r="I63" s="32"/>
      <c r="J63" s="32"/>
      <c r="K63" s="32"/>
      <c r="L63" s="32"/>
      <c r="M63" s="32"/>
    </row>
    <row r="64" spans="1:13" x14ac:dyDescent="0.25">
      <c r="A64" s="32"/>
      <c r="B64" s="32"/>
      <c r="C64" s="32"/>
      <c r="D64" s="32"/>
      <c r="E64" s="32"/>
      <c r="F64" s="32"/>
      <c r="G64" s="32"/>
      <c r="H64" s="32"/>
      <c r="I64" s="32"/>
      <c r="J64" s="32"/>
      <c r="K64" s="32"/>
      <c r="L64" s="32"/>
      <c r="M64" s="32"/>
    </row>
    <row r="65" spans="1:13" x14ac:dyDescent="0.25">
      <c r="A65" s="32"/>
      <c r="B65" s="32"/>
      <c r="C65" s="32"/>
      <c r="D65" s="32"/>
      <c r="E65" s="32"/>
      <c r="F65" s="32"/>
      <c r="G65" s="32"/>
      <c r="H65" s="32"/>
      <c r="I65" s="32"/>
      <c r="J65" s="32"/>
      <c r="K65" s="32"/>
      <c r="L65" s="32"/>
      <c r="M65" s="32"/>
    </row>
    <row r="66" spans="1:13" x14ac:dyDescent="0.25">
      <c r="A66" s="32"/>
      <c r="B66" s="32"/>
      <c r="C66" s="32"/>
      <c r="D66" s="32"/>
      <c r="E66" s="32"/>
      <c r="F66" s="32"/>
      <c r="G66" s="32"/>
      <c r="H66" s="32"/>
      <c r="I66" s="32"/>
      <c r="J66" s="32"/>
      <c r="K66" s="32"/>
      <c r="L66" s="32"/>
      <c r="M66" s="32"/>
    </row>
    <row r="67" spans="1:13" x14ac:dyDescent="0.25">
      <c r="A67" s="32"/>
      <c r="B67" s="32"/>
      <c r="C67" s="32"/>
      <c r="D67" s="32"/>
      <c r="E67" s="32"/>
      <c r="F67" s="32"/>
      <c r="G67" s="32"/>
      <c r="H67" s="32"/>
      <c r="I67" s="32"/>
      <c r="J67" s="32"/>
      <c r="K67" s="32"/>
      <c r="L67" s="32"/>
      <c r="M67" s="32"/>
    </row>
    <row r="68" spans="1:13" x14ac:dyDescent="0.25">
      <c r="A68" s="32"/>
      <c r="B68" s="32"/>
      <c r="C68" s="32"/>
      <c r="D68" s="32"/>
      <c r="E68" s="32"/>
      <c r="F68" s="32"/>
      <c r="G68" s="32"/>
      <c r="H68" s="32"/>
      <c r="I68" s="32"/>
      <c r="J68" s="32"/>
      <c r="K68" s="32"/>
      <c r="L68" s="32"/>
      <c r="M68" s="32"/>
    </row>
    <row r="69" spans="1:13" x14ac:dyDescent="0.25">
      <c r="A69" s="32"/>
      <c r="B69" s="32"/>
      <c r="C69" s="32"/>
      <c r="D69" s="32"/>
      <c r="E69" s="32"/>
      <c r="F69" s="32"/>
      <c r="G69" s="32"/>
      <c r="H69" s="32"/>
      <c r="I69" s="32"/>
      <c r="J69" s="32"/>
      <c r="K69" s="32"/>
      <c r="L69" s="32"/>
      <c r="M69" s="32"/>
    </row>
    <row r="70" spans="1:13" x14ac:dyDescent="0.25">
      <c r="A70" s="32"/>
      <c r="B70" s="32"/>
      <c r="C70" s="32"/>
      <c r="D70" s="32"/>
      <c r="E70" s="32"/>
      <c r="F70" s="32"/>
      <c r="G70" s="32"/>
      <c r="H70" s="32"/>
      <c r="I70" s="32"/>
      <c r="J70" s="32"/>
      <c r="K70" s="32"/>
      <c r="L70" s="32"/>
      <c r="M70" s="32"/>
    </row>
    <row r="71" spans="1:13" x14ac:dyDescent="0.25">
      <c r="A71" s="32"/>
      <c r="B71" s="32"/>
      <c r="C71" s="32"/>
      <c r="D71" s="32"/>
      <c r="E71" s="32"/>
      <c r="F71" s="32"/>
      <c r="G71" s="32"/>
      <c r="H71" s="32"/>
      <c r="I71" s="32"/>
      <c r="J71" s="32"/>
      <c r="K71" s="32"/>
      <c r="L71" s="32"/>
      <c r="M71" s="32"/>
    </row>
    <row r="72" spans="1:13" x14ac:dyDescent="0.25">
      <c r="A72" s="32"/>
      <c r="B72" s="32"/>
      <c r="C72" s="32"/>
      <c r="D72" s="32"/>
      <c r="E72" s="32"/>
      <c r="F72" s="32"/>
      <c r="G72" s="32"/>
      <c r="H72" s="32"/>
      <c r="I72" s="32"/>
      <c r="J72" s="32"/>
      <c r="K72" s="32"/>
      <c r="L72" s="32"/>
      <c r="M72" s="32"/>
    </row>
    <row r="73" spans="1:13" x14ac:dyDescent="0.25">
      <c r="A73" s="32"/>
      <c r="B73" s="32"/>
      <c r="C73" s="32"/>
      <c r="D73" s="32"/>
      <c r="E73" s="32"/>
      <c r="F73" s="32"/>
      <c r="G73" s="32"/>
      <c r="H73" s="32"/>
      <c r="I73" s="32"/>
      <c r="J73" s="32"/>
      <c r="K73" s="32"/>
      <c r="L73" s="32"/>
      <c r="M73" s="32"/>
    </row>
    <row r="74" spans="1:13" x14ac:dyDescent="0.25">
      <c r="A74" s="32"/>
      <c r="B74" s="32"/>
      <c r="C74" s="32"/>
      <c r="D74" s="32"/>
      <c r="E74" s="32"/>
      <c r="F74" s="32"/>
      <c r="G74" s="32"/>
      <c r="H74" s="32"/>
      <c r="I74" s="32"/>
      <c r="J74" s="32"/>
      <c r="K74" s="32"/>
      <c r="L74" s="32"/>
      <c r="M74" s="32"/>
    </row>
    <row r="75" spans="1:13" x14ac:dyDescent="0.25">
      <c r="A75" s="32"/>
      <c r="B75" s="32"/>
      <c r="C75" s="32"/>
      <c r="D75" s="32"/>
      <c r="E75" s="32"/>
      <c r="F75" s="32"/>
      <c r="G75" s="32"/>
      <c r="H75" s="32"/>
      <c r="I75" s="32"/>
      <c r="J75" s="32"/>
      <c r="K75" s="32"/>
      <c r="L75" s="32"/>
      <c r="M75" s="32"/>
    </row>
    <row r="76" spans="1:13" x14ac:dyDescent="0.25">
      <c r="A76" s="32"/>
      <c r="B76" s="32"/>
      <c r="C76" s="32"/>
      <c r="D76" s="32"/>
      <c r="E76" s="32"/>
      <c r="F76" s="32"/>
      <c r="G76" s="32"/>
      <c r="H76" s="32"/>
      <c r="I76" s="32"/>
      <c r="J76" s="32"/>
      <c r="K76" s="32"/>
      <c r="L76" s="32"/>
      <c r="M76" s="32"/>
    </row>
    <row r="77" spans="1:13" x14ac:dyDescent="0.25">
      <c r="A77" s="32"/>
      <c r="B77" s="32"/>
      <c r="C77" s="32"/>
      <c r="D77" s="32"/>
      <c r="E77" s="32"/>
      <c r="F77" s="32"/>
      <c r="G77" s="32"/>
      <c r="H77" s="32"/>
      <c r="I77" s="32"/>
      <c r="J77" s="32"/>
      <c r="K77" s="32"/>
      <c r="L77" s="32"/>
      <c r="M77" s="32"/>
    </row>
    <row r="78" spans="1:13" x14ac:dyDescent="0.25">
      <c r="A78" s="32"/>
      <c r="B78" s="32"/>
      <c r="C78" s="32"/>
      <c r="D78" s="32"/>
      <c r="E78" s="32"/>
      <c r="F78" s="32"/>
      <c r="G78" s="32"/>
      <c r="H78" s="32"/>
      <c r="I78" s="32"/>
      <c r="J78" s="32"/>
      <c r="K78" s="32"/>
      <c r="L78" s="32"/>
      <c r="M78" s="32"/>
    </row>
    <row r="79" spans="1:13" x14ac:dyDescent="0.25">
      <c r="A79" s="32"/>
      <c r="B79" s="32"/>
      <c r="C79" s="32"/>
      <c r="D79" s="32"/>
      <c r="E79" s="32"/>
      <c r="F79" s="32"/>
      <c r="G79" s="32"/>
      <c r="H79" s="32"/>
      <c r="I79" s="32"/>
      <c r="J79" s="32"/>
      <c r="K79" s="32"/>
      <c r="L79" s="32"/>
      <c r="M79" s="32"/>
    </row>
    <row r="80" spans="1:13" x14ac:dyDescent="0.25">
      <c r="A80" s="32"/>
      <c r="B80" s="32"/>
      <c r="C80" s="32"/>
      <c r="D80" s="32"/>
      <c r="E80" s="32"/>
      <c r="F80" s="32"/>
      <c r="G80" s="32"/>
      <c r="H80" s="32"/>
      <c r="I80" s="32"/>
      <c r="J80" s="32"/>
      <c r="K80" s="32"/>
      <c r="L80" s="32"/>
      <c r="M80" s="32"/>
    </row>
    <row r="81" spans="1:13" x14ac:dyDescent="0.25">
      <c r="A81" s="32"/>
      <c r="B81" s="32"/>
      <c r="C81" s="32"/>
      <c r="D81" s="32"/>
      <c r="E81" s="32"/>
      <c r="F81" s="32"/>
      <c r="G81" s="32"/>
      <c r="H81" s="32"/>
      <c r="I81" s="32"/>
      <c r="J81" s="32"/>
      <c r="K81" s="32"/>
      <c r="L81" s="32"/>
      <c r="M81" s="32"/>
    </row>
    <row r="82" spans="1:13" x14ac:dyDescent="0.25">
      <c r="A82" s="32"/>
      <c r="B82" s="32"/>
      <c r="C82" s="32"/>
      <c r="D82" s="32"/>
      <c r="E82" s="32"/>
      <c r="F82" s="32"/>
      <c r="G82" s="32"/>
      <c r="H82" s="32"/>
      <c r="I82" s="32"/>
      <c r="J82" s="32"/>
      <c r="K82" s="32"/>
      <c r="L82" s="32"/>
      <c r="M82" s="32"/>
    </row>
    <row r="83" spans="1:13" x14ac:dyDescent="0.25">
      <c r="A83" s="32"/>
      <c r="B83" s="32"/>
      <c r="C83" s="32"/>
      <c r="D83" s="32"/>
      <c r="E83" s="32"/>
      <c r="F83" s="32"/>
      <c r="G83" s="32"/>
      <c r="H83" s="32"/>
      <c r="I83" s="32"/>
      <c r="J83" s="32"/>
      <c r="K83" s="32"/>
      <c r="L83" s="32"/>
      <c r="M83" s="32"/>
    </row>
    <row r="84" spans="1:13" x14ac:dyDescent="0.25">
      <c r="A84" s="32"/>
      <c r="B84" s="32"/>
      <c r="C84" s="32"/>
      <c r="D84" s="32"/>
      <c r="E84" s="32"/>
      <c r="F84" s="32"/>
      <c r="G84" s="32"/>
      <c r="H84" s="32"/>
      <c r="I84" s="32"/>
      <c r="J84" s="32"/>
      <c r="K84" s="32"/>
      <c r="L84" s="32"/>
      <c r="M84" s="32"/>
    </row>
    <row r="85" spans="1:13" x14ac:dyDescent="0.25">
      <c r="A85" s="32"/>
      <c r="B85" s="32"/>
      <c r="C85" s="32"/>
      <c r="D85" s="32"/>
      <c r="E85" s="32"/>
      <c r="F85" s="32"/>
      <c r="G85" s="32"/>
      <c r="H85" s="32"/>
      <c r="I85" s="32"/>
      <c r="J85" s="32"/>
      <c r="K85" s="32"/>
      <c r="L85" s="32"/>
      <c r="M85" s="32"/>
    </row>
    <row r="86" spans="1:13" x14ac:dyDescent="0.25">
      <c r="A86" s="32"/>
      <c r="B86" s="32"/>
      <c r="C86" s="32"/>
      <c r="D86" s="32"/>
      <c r="E86" s="32"/>
      <c r="F86" s="32"/>
      <c r="G86" s="32"/>
      <c r="H86" s="32"/>
      <c r="I86" s="32"/>
      <c r="J86" s="32"/>
      <c r="K86" s="32"/>
      <c r="L86" s="32"/>
      <c r="M86" s="32"/>
    </row>
    <row r="87" spans="1:13" x14ac:dyDescent="0.25">
      <c r="A87" s="32"/>
      <c r="B87" s="32"/>
      <c r="C87" s="32"/>
      <c r="D87" s="32"/>
      <c r="E87" s="32"/>
      <c r="F87" s="32"/>
      <c r="G87" s="32"/>
      <c r="H87" s="32"/>
      <c r="I87" s="32"/>
      <c r="J87" s="32"/>
      <c r="K87" s="32"/>
      <c r="L87" s="32"/>
      <c r="M87" s="32"/>
    </row>
    <row r="88" spans="1:13" x14ac:dyDescent="0.25">
      <c r="A88" s="32"/>
      <c r="B88" s="32"/>
      <c r="C88" s="32"/>
      <c r="D88" s="32"/>
      <c r="E88" s="32"/>
      <c r="F88" s="32"/>
      <c r="G88" s="32"/>
      <c r="H88" s="32"/>
      <c r="I88" s="32"/>
      <c r="J88" s="32"/>
      <c r="K88" s="32"/>
      <c r="L88" s="32"/>
      <c r="M88" s="32"/>
    </row>
    <row r="89" spans="1:13" x14ac:dyDescent="0.25">
      <c r="A89" s="32"/>
      <c r="B89" s="32"/>
      <c r="C89" s="32"/>
      <c r="D89" s="32"/>
      <c r="E89" s="32"/>
      <c r="F89" s="32"/>
      <c r="G89" s="32"/>
      <c r="H89" s="32"/>
      <c r="I89" s="32"/>
      <c r="J89" s="32"/>
      <c r="K89" s="32"/>
      <c r="L89" s="32"/>
      <c r="M89" s="32"/>
    </row>
    <row r="90" spans="1:13" x14ac:dyDescent="0.25">
      <c r="A90" s="32"/>
      <c r="B90" s="32"/>
      <c r="C90" s="32"/>
      <c r="D90" s="32"/>
      <c r="E90" s="32"/>
      <c r="F90" s="32"/>
      <c r="G90" s="32"/>
      <c r="H90" s="32"/>
      <c r="I90" s="32"/>
      <c r="J90" s="32"/>
      <c r="K90" s="32"/>
      <c r="L90" s="32"/>
      <c r="M90" s="32"/>
    </row>
    <row r="91" spans="1:13" x14ac:dyDescent="0.25">
      <c r="A91" s="32"/>
      <c r="B91" s="32"/>
      <c r="C91" s="32"/>
      <c r="D91" s="32"/>
      <c r="E91" s="32"/>
      <c r="F91" s="32"/>
      <c r="G91" s="32"/>
      <c r="H91" s="32"/>
      <c r="I91" s="32"/>
      <c r="J91" s="32"/>
      <c r="K91" s="32"/>
      <c r="L91" s="32"/>
      <c r="M91" s="32"/>
    </row>
    <row r="92" spans="1:13" x14ac:dyDescent="0.25">
      <c r="A92" s="32"/>
      <c r="B92" s="32"/>
      <c r="C92" s="32"/>
      <c r="D92" s="32"/>
      <c r="E92" s="32"/>
      <c r="F92" s="32"/>
      <c r="G92" s="32"/>
      <c r="H92" s="32"/>
      <c r="I92" s="32"/>
      <c r="J92" s="32"/>
      <c r="K92" s="32"/>
      <c r="L92" s="32"/>
      <c r="M92" s="32"/>
    </row>
    <row r="93" spans="1:13" x14ac:dyDescent="0.25">
      <c r="A93" s="32"/>
      <c r="B93" s="32"/>
      <c r="C93" s="32"/>
      <c r="D93" s="32"/>
      <c r="E93" s="32"/>
      <c r="F93" s="32"/>
      <c r="G93" s="32"/>
      <c r="H93" s="32"/>
      <c r="I93" s="32"/>
      <c r="J93" s="32"/>
      <c r="K93" s="32"/>
      <c r="L93" s="32"/>
      <c r="M93" s="32"/>
    </row>
    <row r="94" spans="1:13" x14ac:dyDescent="0.25">
      <c r="A94" s="32"/>
      <c r="B94" s="32"/>
      <c r="C94" s="32"/>
      <c r="D94" s="32"/>
      <c r="E94" s="32"/>
      <c r="F94" s="32"/>
      <c r="G94" s="32"/>
      <c r="H94" s="32"/>
      <c r="I94" s="32"/>
      <c r="J94" s="32"/>
      <c r="K94" s="32"/>
      <c r="L94" s="32"/>
      <c r="M94" s="32"/>
    </row>
    <row r="95" spans="1:13" x14ac:dyDescent="0.25">
      <c r="A95" s="32"/>
      <c r="B95" s="32"/>
      <c r="C95" s="32"/>
      <c r="D95" s="32"/>
      <c r="E95" s="32"/>
      <c r="F95" s="32"/>
      <c r="G95" s="32"/>
      <c r="H95" s="32"/>
      <c r="I95" s="32"/>
      <c r="J95" s="32"/>
      <c r="K95" s="32"/>
      <c r="L95" s="32"/>
      <c r="M95" s="32"/>
    </row>
    <row r="96" spans="1:13" x14ac:dyDescent="0.25">
      <c r="A96" s="32"/>
      <c r="B96" s="32"/>
      <c r="C96" s="32"/>
      <c r="D96" s="32"/>
      <c r="E96" s="32"/>
      <c r="F96" s="32"/>
      <c r="G96" s="32"/>
      <c r="H96" s="32"/>
      <c r="I96" s="32"/>
      <c r="J96" s="32"/>
      <c r="K96" s="32"/>
      <c r="L96" s="32"/>
      <c r="M96" s="32"/>
    </row>
    <row r="97" spans="1:13" x14ac:dyDescent="0.25">
      <c r="A97" s="32"/>
      <c r="B97" s="32"/>
      <c r="C97" s="32"/>
      <c r="D97" s="32"/>
      <c r="E97" s="32"/>
      <c r="F97" s="32"/>
      <c r="G97" s="32"/>
      <c r="H97" s="32"/>
      <c r="I97" s="32"/>
      <c r="J97" s="32"/>
      <c r="K97" s="32"/>
      <c r="L97" s="32"/>
      <c r="M97" s="32"/>
    </row>
    <row r="98" spans="1:13" x14ac:dyDescent="0.25">
      <c r="A98" s="32"/>
      <c r="B98" s="32"/>
      <c r="C98" s="32"/>
      <c r="D98" s="32"/>
      <c r="E98" s="32"/>
      <c r="F98" s="32"/>
      <c r="G98" s="32"/>
      <c r="H98" s="32"/>
      <c r="I98" s="32"/>
      <c r="J98" s="32"/>
      <c r="K98" s="32"/>
      <c r="L98" s="32"/>
      <c r="M98" s="32"/>
    </row>
    <row r="99" spans="1:13" x14ac:dyDescent="0.25">
      <c r="A99" s="32"/>
      <c r="B99" s="32"/>
      <c r="C99" s="32"/>
      <c r="D99" s="32"/>
      <c r="E99" s="32"/>
      <c r="F99" s="32"/>
      <c r="G99" s="32"/>
      <c r="H99" s="32"/>
      <c r="I99" s="32"/>
      <c r="J99" s="32"/>
      <c r="K99" s="32"/>
      <c r="L99" s="32"/>
      <c r="M99" s="32"/>
    </row>
    <row r="100" spans="1:13" x14ac:dyDescent="0.25">
      <c r="A100" s="32"/>
      <c r="B100" s="32"/>
      <c r="C100" s="32"/>
      <c r="D100" s="32"/>
      <c r="E100" s="32"/>
      <c r="F100" s="32"/>
      <c r="G100" s="32"/>
      <c r="H100" s="32"/>
      <c r="I100" s="32"/>
      <c r="J100" s="32"/>
      <c r="K100" s="32"/>
      <c r="L100" s="32"/>
      <c r="M100" s="32"/>
    </row>
    <row r="101" spans="1:13" x14ac:dyDescent="0.25">
      <c r="A101" s="32"/>
      <c r="B101" s="32"/>
      <c r="C101" s="32"/>
      <c r="D101" s="32"/>
      <c r="E101" s="32"/>
      <c r="F101" s="32"/>
      <c r="G101" s="32"/>
      <c r="H101" s="32"/>
      <c r="I101" s="32"/>
      <c r="J101" s="32"/>
      <c r="K101" s="32"/>
      <c r="L101" s="32"/>
      <c r="M101" s="32"/>
    </row>
  </sheetData>
  <sheetProtection algorithmName="SHA-512" hashValue="PkUtxNAQILSEfk7aGVjWE3dALtyEm/M35OQ2BAznGDEAtXPQbl0SoQZjANYJnb4WwI5xWBu4H+zHUdErI6B5bQ==" saltValue="PUvLUOHE0h2+l5j6JOqExg==" spinCount="100000" sheet="1" objects="1" scenarios="1"/>
  <dataConsolidate/>
  <mergeCells count="28">
    <mergeCell ref="C49:I49"/>
    <mergeCell ref="E9:F9"/>
    <mergeCell ref="B11:F11"/>
    <mergeCell ref="L9:M9"/>
    <mergeCell ref="I11:M11"/>
    <mergeCell ref="A21:E22"/>
    <mergeCell ref="H21:L22"/>
    <mergeCell ref="B27:C27"/>
    <mergeCell ref="B26:C26"/>
    <mergeCell ref="B25:C25"/>
    <mergeCell ref="B24:C24"/>
    <mergeCell ref="I27:J27"/>
    <mergeCell ref="I26:J26"/>
    <mergeCell ref="I25:J25"/>
    <mergeCell ref="I24:J24"/>
    <mergeCell ref="B9:B10"/>
    <mergeCell ref="A2:K2"/>
    <mergeCell ref="A1:J1"/>
    <mergeCell ref="A7:M7"/>
    <mergeCell ref="A3:M3"/>
    <mergeCell ref="A9:A10"/>
    <mergeCell ref="H9:H10"/>
    <mergeCell ref="A6:M6"/>
    <mergeCell ref="C9:C10"/>
    <mergeCell ref="D9:D10"/>
    <mergeCell ref="I9:I10"/>
    <mergeCell ref="J9:J10"/>
    <mergeCell ref="K9:K10"/>
  </mergeCells>
  <dataValidations count="2">
    <dataValidation type="decimal" allowBlank="1" showInputMessage="1" showErrorMessage="1" sqref="B12:E14 I12:L14">
      <formula1>0</formula1>
      <formula2>100</formula2>
    </dataValidation>
    <dataValidation type="whole" operator="greaterThanOrEqual" allowBlank="1" showInputMessage="1" showErrorMessage="1" sqref="J19">
      <formula1>0</formula1>
    </dataValidation>
  </dataValidations>
  <hyperlinks>
    <hyperlink ref="L1" location="Inicio!A1" display="Ir a Tabla de contenido"/>
    <hyperlink ref="J49" r:id="rId1"/>
  </hyperlinks>
  <pageMargins left="0.7" right="0.7" top="0.75" bottom="0.75" header="0.3" footer="0.3"/>
  <pageSetup paperSize="9" scale="77" orientation="landscape" r:id="rId2"/>
  <drawing r:id="rId3"/>
  <tableParts count="2">
    <tablePart r:id="rId4"/>
    <tablePart r:id="rId5"/>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pageSetUpPr fitToPage="1"/>
  </sheetPr>
  <dimension ref="A1:AM63"/>
  <sheetViews>
    <sheetView showGridLines="0" zoomScaleNormal="100" workbookViewId="0">
      <pane ySplit="8" topLeftCell="A21" activePane="bottomLeft" state="frozen"/>
      <selection pane="bottomLeft" activeCell="P1" sqref="P1"/>
    </sheetView>
  </sheetViews>
  <sheetFormatPr baseColWidth="10" defaultRowHeight="15" x14ac:dyDescent="0.25"/>
  <cols>
    <col min="1" max="1" width="7.7109375" style="26" customWidth="1"/>
    <col min="2" max="2" width="22.5703125" style="26" customWidth="1"/>
    <col min="3" max="3" width="3.85546875" style="26" customWidth="1"/>
    <col min="4" max="7" width="12.42578125" style="26" customWidth="1"/>
    <col min="8" max="8" width="13.7109375" style="26" customWidth="1"/>
    <col min="9" max="9" width="5.140625" style="26" customWidth="1"/>
    <col min="10" max="10" width="7.7109375" style="26" customWidth="1"/>
    <col min="11" max="11" width="22.42578125" style="26" customWidth="1"/>
    <col min="12" max="12" width="3.85546875" style="26" customWidth="1"/>
    <col min="13" max="16" width="12.42578125" style="26" customWidth="1"/>
    <col min="17" max="17" width="13.5703125" style="26" customWidth="1"/>
    <col min="18" max="18" width="2.7109375" style="26" customWidth="1"/>
    <col min="19" max="19" width="34.5703125" hidden="1" customWidth="1"/>
    <col min="20" max="24" width="5.140625" hidden="1" customWidth="1"/>
    <col min="25" max="33" width="0" hidden="1" customWidth="1"/>
    <col min="34" max="35" width="11.42578125" hidden="1" customWidth="1"/>
    <col min="36" max="38" width="0" hidden="1" customWidth="1"/>
  </cols>
  <sheetData>
    <row r="1" spans="1:19" ht="30.75" customHeight="1" x14ac:dyDescent="0.3">
      <c r="A1" s="396" t="s">
        <v>268</v>
      </c>
      <c r="B1" s="396"/>
      <c r="C1" s="396"/>
      <c r="D1" s="396"/>
      <c r="E1" s="396"/>
      <c r="F1" s="396"/>
      <c r="G1" s="396"/>
      <c r="H1" s="396"/>
      <c r="I1" s="396"/>
      <c r="J1" s="396"/>
      <c r="K1" s="396"/>
      <c r="L1" s="396"/>
      <c r="M1" s="396"/>
      <c r="N1" s="396"/>
      <c r="O1" s="396"/>
      <c r="P1" s="66" t="s">
        <v>87</v>
      </c>
      <c r="Q1" s="25"/>
    </row>
    <row r="2" spans="1:19" ht="19.5" customHeight="1" x14ac:dyDescent="0.3">
      <c r="A2" s="428" t="s">
        <v>269</v>
      </c>
      <c r="B2" s="428"/>
      <c r="C2" s="428"/>
      <c r="D2" s="428"/>
      <c r="E2" s="428"/>
      <c r="F2" s="428"/>
      <c r="G2" s="428"/>
      <c r="H2" s="428"/>
      <c r="I2" s="428"/>
      <c r="J2" s="428"/>
      <c r="K2" s="428"/>
      <c r="L2" s="428"/>
      <c r="M2" s="428"/>
      <c r="N2" s="428"/>
      <c r="O2" s="428"/>
    </row>
    <row r="3" spans="1:19" ht="18.75" customHeight="1" thickBot="1" x14ac:dyDescent="0.35">
      <c r="A3" s="426"/>
      <c r="B3" s="426"/>
      <c r="C3" s="426"/>
      <c r="D3" s="426"/>
      <c r="E3" s="426"/>
      <c r="F3" s="426"/>
      <c r="G3" s="426"/>
      <c r="H3" s="426"/>
      <c r="I3" s="426"/>
      <c r="J3" s="426"/>
      <c r="K3" s="426"/>
      <c r="L3" s="426"/>
      <c r="M3" s="426"/>
      <c r="N3" s="426"/>
      <c r="O3" s="426"/>
      <c r="P3" s="426"/>
      <c r="Q3" s="426"/>
    </row>
    <row r="4" spans="1:19" ht="27" customHeight="1" thickTop="1" x14ac:dyDescent="0.4">
      <c r="A4" s="427" t="s">
        <v>280</v>
      </c>
      <c r="B4" s="427"/>
      <c r="C4" s="427"/>
      <c r="D4" s="427"/>
      <c r="E4" s="427"/>
      <c r="F4" s="427"/>
      <c r="G4" s="427"/>
      <c r="H4" s="427"/>
      <c r="I4" s="427"/>
      <c r="J4" s="427"/>
      <c r="K4" s="427"/>
      <c r="L4" s="427"/>
      <c r="M4" s="427"/>
      <c r="N4" s="427"/>
      <c r="O4" s="427"/>
      <c r="P4" s="427"/>
      <c r="Q4" s="427"/>
    </row>
    <row r="5" spans="1:19" ht="18.75" customHeight="1" x14ac:dyDescent="0.4">
      <c r="A5" s="214" t="s">
        <v>330</v>
      </c>
      <c r="B5" s="211"/>
      <c r="C5" s="211"/>
      <c r="D5" s="211"/>
      <c r="E5" s="211"/>
      <c r="F5" s="211"/>
      <c r="G5" s="211"/>
      <c r="H5" s="211"/>
      <c r="I5" s="211"/>
      <c r="J5" s="211"/>
      <c r="K5" s="211"/>
      <c r="L5" s="211"/>
      <c r="M5" s="211"/>
      <c r="N5" s="211"/>
      <c r="O5" s="211"/>
      <c r="P5" s="211"/>
      <c r="Q5" s="211"/>
    </row>
    <row r="6" spans="1:19" ht="21" customHeight="1" x14ac:dyDescent="0.25">
      <c r="A6" s="430" t="s">
        <v>331</v>
      </c>
      <c r="B6" s="430"/>
      <c r="C6" s="430"/>
      <c r="D6" s="430"/>
      <c r="E6" s="430"/>
      <c r="F6" s="430"/>
      <c r="G6" s="430"/>
      <c r="H6" s="430"/>
      <c r="I6" s="430"/>
      <c r="J6" s="430"/>
      <c r="K6" s="430"/>
      <c r="L6" s="430"/>
      <c r="M6" s="430"/>
      <c r="N6" s="430"/>
      <c r="O6" s="430"/>
      <c r="P6" s="430"/>
      <c r="Q6" s="430"/>
    </row>
    <row r="7" spans="1:19" ht="27" customHeight="1" x14ac:dyDescent="0.25">
      <c r="A7" s="430"/>
      <c r="B7" s="430"/>
      <c r="C7" s="430"/>
      <c r="D7" s="430"/>
      <c r="E7" s="430"/>
      <c r="F7" s="430"/>
      <c r="G7" s="430"/>
      <c r="H7" s="430"/>
      <c r="I7" s="430"/>
      <c r="J7" s="430"/>
      <c r="K7" s="430"/>
      <c r="L7" s="430"/>
      <c r="M7" s="430"/>
      <c r="N7" s="430"/>
      <c r="O7" s="430"/>
      <c r="P7" s="430"/>
      <c r="Q7" s="430"/>
    </row>
    <row r="8" spans="1:19" ht="27" customHeight="1" x14ac:dyDescent="0.25">
      <c r="A8" s="430"/>
      <c r="B8" s="430"/>
      <c r="C8" s="430"/>
      <c r="D8" s="430"/>
      <c r="E8" s="430"/>
      <c r="F8" s="430"/>
      <c r="G8" s="430"/>
      <c r="H8" s="430"/>
      <c r="I8" s="430"/>
      <c r="J8" s="430"/>
      <c r="K8" s="430"/>
      <c r="L8" s="430"/>
      <c r="M8" s="430"/>
      <c r="N8" s="430"/>
      <c r="O8" s="430"/>
      <c r="P8" s="430"/>
      <c r="Q8" s="430"/>
    </row>
    <row r="9" spans="1:19" ht="6" customHeight="1" x14ac:dyDescent="0.25">
      <c r="A9" s="431"/>
      <c r="B9" s="431"/>
      <c r="C9" s="431"/>
      <c r="D9" s="431"/>
      <c r="E9" s="431"/>
      <c r="F9" s="431"/>
      <c r="G9" s="431"/>
      <c r="H9" s="431"/>
      <c r="I9" s="431"/>
      <c r="J9" s="431"/>
      <c r="K9" s="431"/>
      <c r="L9" s="431"/>
      <c r="M9" s="431"/>
      <c r="N9" s="431"/>
      <c r="O9" s="431"/>
      <c r="P9" s="431"/>
      <c r="Q9" s="431"/>
    </row>
    <row r="10" spans="1:19" s="11" customFormat="1" ht="27" x14ac:dyDescent="0.25">
      <c r="A10" s="215" t="s">
        <v>378</v>
      </c>
      <c r="B10" s="28"/>
      <c r="C10" s="28"/>
      <c r="D10" s="28"/>
      <c r="E10" s="29"/>
      <c r="F10" s="29"/>
      <c r="G10" s="29"/>
      <c r="H10" s="29"/>
      <c r="I10" s="28"/>
      <c r="J10" s="28"/>
      <c r="K10" s="30"/>
      <c r="L10" s="30"/>
      <c r="M10" s="30"/>
      <c r="N10" s="28"/>
      <c r="O10" s="31"/>
      <c r="P10" s="28"/>
      <c r="Q10" s="28"/>
      <c r="R10" s="28"/>
    </row>
    <row r="11" spans="1:19" ht="22.5" customHeight="1" x14ac:dyDescent="0.25">
      <c r="A11" s="432" t="s">
        <v>13</v>
      </c>
      <c r="B11" s="432"/>
      <c r="C11" s="432"/>
      <c r="D11" s="429">
        <v>2012</v>
      </c>
      <c r="E11" s="429">
        <v>2013</v>
      </c>
      <c r="F11" s="429">
        <v>2014</v>
      </c>
      <c r="G11" s="433">
        <v>2015</v>
      </c>
      <c r="H11" s="433"/>
      <c r="J11" s="432" t="s">
        <v>14</v>
      </c>
      <c r="K11" s="432"/>
      <c r="L11" s="432"/>
      <c r="M11" s="429">
        <v>2012</v>
      </c>
      <c r="N11" s="429">
        <v>2013</v>
      </c>
      <c r="O11" s="429">
        <v>2014</v>
      </c>
      <c r="P11" s="433">
        <v>2015</v>
      </c>
      <c r="Q11" s="433"/>
      <c r="S11" s="3"/>
    </row>
    <row r="12" spans="1:19" ht="23.25" customHeight="1" x14ac:dyDescent="0.25">
      <c r="A12" s="432"/>
      <c r="B12" s="432"/>
      <c r="C12" s="432"/>
      <c r="D12" s="429"/>
      <c r="E12" s="429"/>
      <c r="F12" s="429"/>
      <c r="G12" s="275" t="s">
        <v>125</v>
      </c>
      <c r="H12" s="275" t="s">
        <v>127</v>
      </c>
      <c r="J12" s="432"/>
      <c r="K12" s="432"/>
      <c r="L12" s="432"/>
      <c r="M12" s="429"/>
      <c r="N12" s="429"/>
      <c r="O12" s="429"/>
      <c r="P12" s="275" t="s">
        <v>125</v>
      </c>
      <c r="Q12" s="275" t="s">
        <v>127</v>
      </c>
      <c r="S12" s="3"/>
    </row>
    <row r="13" spans="1:19" ht="14.25" customHeight="1" x14ac:dyDescent="0.25">
      <c r="A13" s="420" t="s">
        <v>195</v>
      </c>
      <c r="B13" s="419" t="s">
        <v>335</v>
      </c>
      <c r="C13" s="419"/>
      <c r="D13" s="276">
        <f>SUM(D24,D32,D40)</f>
        <v>0</v>
      </c>
      <c r="E13" s="276">
        <f t="shared" ref="E13:F13" si="0">SUM(E24,E32,E40)</f>
        <v>0</v>
      </c>
      <c r="F13" s="276">
        <f t="shared" si="0"/>
        <v>0</v>
      </c>
      <c r="G13" s="418">
        <f>SUM(G24,G32,G40)</f>
        <v>0</v>
      </c>
      <c r="H13" s="418"/>
      <c r="J13" s="420" t="s">
        <v>195</v>
      </c>
      <c r="K13" s="419" t="s">
        <v>335</v>
      </c>
      <c r="L13" s="419"/>
      <c r="M13" s="276">
        <f>SUM(M24,M32,M40)</f>
        <v>0</v>
      </c>
      <c r="N13" s="276">
        <f t="shared" ref="N13:O13" si="1">SUM(N24,N32,N40)</f>
        <v>0</v>
      </c>
      <c r="O13" s="276">
        <f t="shared" si="1"/>
        <v>0</v>
      </c>
      <c r="P13" s="418">
        <f>SUM(P24,P32,P40)</f>
        <v>0</v>
      </c>
      <c r="Q13" s="418"/>
      <c r="S13" s="3"/>
    </row>
    <row r="14" spans="1:19" ht="14.25" customHeight="1" x14ac:dyDescent="0.25">
      <c r="A14" s="420"/>
      <c r="B14" s="419" t="s">
        <v>336</v>
      </c>
      <c r="C14" s="277" t="s">
        <v>4</v>
      </c>
      <c r="D14" s="278">
        <f>SUM(D25,D33,D41)</f>
        <v>0</v>
      </c>
      <c r="E14" s="278">
        <f t="shared" ref="E14:F14" si="2">SUM(E25,E33,E41)</f>
        <v>0</v>
      </c>
      <c r="F14" s="278">
        <f t="shared" si="2"/>
        <v>0</v>
      </c>
      <c r="G14" s="279" t="str">
        <f>IFERROR(G17*G13,"")</f>
        <v/>
      </c>
      <c r="H14" s="279" t="str">
        <f>IFERROR(H17*G13,"")</f>
        <v/>
      </c>
      <c r="J14" s="420"/>
      <c r="K14" s="419" t="s">
        <v>336</v>
      </c>
      <c r="L14" s="277" t="s">
        <v>4</v>
      </c>
      <c r="M14" s="278">
        <f>SUM(M25,M33,M41)</f>
        <v>0</v>
      </c>
      <c r="N14" s="278">
        <f t="shared" ref="N14:O14" si="3">SUM(N25,N33,N41)</f>
        <v>0</v>
      </c>
      <c r="O14" s="278">
        <f t="shared" si="3"/>
        <v>0</v>
      </c>
      <c r="P14" s="279" t="str">
        <f>IFERROR(P17*P13,"")</f>
        <v/>
      </c>
      <c r="Q14" s="279" t="str">
        <f>IFERROR(Q17*P13,"")</f>
        <v/>
      </c>
      <c r="S14" s="3"/>
    </row>
    <row r="15" spans="1:19" ht="14.25" customHeight="1" x14ac:dyDescent="0.25">
      <c r="A15" s="420"/>
      <c r="B15" s="419"/>
      <c r="C15" s="277" t="s">
        <v>5</v>
      </c>
      <c r="D15" s="278">
        <f>SUM(D26,D34,D42)</f>
        <v>0</v>
      </c>
      <c r="E15" s="278">
        <f t="shared" ref="E15:F15" si="4">SUM(E26,E34,E42)</f>
        <v>0</v>
      </c>
      <c r="F15" s="278">
        <f t="shared" si="4"/>
        <v>0</v>
      </c>
      <c r="G15" s="279" t="str">
        <f>IFERROR(G18*G13,"")</f>
        <v/>
      </c>
      <c r="H15" s="279" t="str">
        <f>IFERROR(H18*G13,"")</f>
        <v/>
      </c>
      <c r="J15" s="420"/>
      <c r="K15" s="419"/>
      <c r="L15" s="277" t="s">
        <v>5</v>
      </c>
      <c r="M15" s="278">
        <f>SUM(M26,M34,M42)</f>
        <v>0</v>
      </c>
      <c r="N15" s="278">
        <f t="shared" ref="N15:O15" si="5">SUM(N26,N34,N42)</f>
        <v>0</v>
      </c>
      <c r="O15" s="278">
        <f t="shared" si="5"/>
        <v>0</v>
      </c>
      <c r="P15" s="279" t="str">
        <f>IFERROR(P18*P13,"")</f>
        <v/>
      </c>
      <c r="Q15" s="279" t="str">
        <f>IFERROR(Q18*P13,"")</f>
        <v/>
      </c>
      <c r="S15" s="3"/>
    </row>
    <row r="16" spans="1:19" ht="14.25" customHeight="1" x14ac:dyDescent="0.25">
      <c r="A16" s="420"/>
      <c r="B16" s="419"/>
      <c r="C16" s="277" t="s">
        <v>11</v>
      </c>
      <c r="D16" s="276">
        <f>SUM(D27,D35,D43)</f>
        <v>0</v>
      </c>
      <c r="E16" s="276">
        <f t="shared" ref="E16:F16" si="6">SUM(E27,E35,E43)</f>
        <v>0</v>
      </c>
      <c r="F16" s="276">
        <f t="shared" si="6"/>
        <v>0</v>
      </c>
      <c r="G16" s="279" t="str">
        <f>IFERROR(G19*G13,"")</f>
        <v/>
      </c>
      <c r="H16" s="279" t="str">
        <f>IFERROR(H19*G13,"")</f>
        <v/>
      </c>
      <c r="J16" s="420"/>
      <c r="K16" s="419"/>
      <c r="L16" s="277" t="s">
        <v>11</v>
      </c>
      <c r="M16" s="276">
        <f>SUM(M27,M35,M43)</f>
        <v>0</v>
      </c>
      <c r="N16" s="276">
        <f t="shared" ref="N16:O16" si="7">SUM(N27,N35,N43)</f>
        <v>0</v>
      </c>
      <c r="O16" s="276">
        <f t="shared" si="7"/>
        <v>0</v>
      </c>
      <c r="P16" s="279" t="str">
        <f>IFERROR(P19*P13,"")</f>
        <v/>
      </c>
      <c r="Q16" s="279" t="str">
        <f>IFERROR(Q19*P13,"")</f>
        <v/>
      </c>
      <c r="S16" s="3"/>
    </row>
    <row r="17" spans="1:19" ht="14.25" customHeight="1" x14ac:dyDescent="0.25">
      <c r="A17" s="420"/>
      <c r="B17" s="419" t="s">
        <v>124</v>
      </c>
      <c r="C17" s="277" t="s">
        <v>4</v>
      </c>
      <c r="D17" s="280" t="str">
        <f>IFERROR(D14/D13,"")</f>
        <v/>
      </c>
      <c r="E17" s="280" t="str">
        <f>IFERROR(E14/E13,"")</f>
        <v/>
      </c>
      <c r="F17" s="280" t="str">
        <f>IFERROR(F14/F13,"")</f>
        <v/>
      </c>
      <c r="G17" s="280" t="str">
        <f>IFERROR(SUM(G25,G33,G41)/SUM(G24,G32,G40),"")</f>
        <v/>
      </c>
      <c r="H17" s="281" t="str">
        <f>IFERROR(FORECAST(G11,D17:F17,D11:F11),"")</f>
        <v/>
      </c>
      <c r="J17" s="420"/>
      <c r="K17" s="419" t="s">
        <v>124</v>
      </c>
      <c r="L17" s="277" t="s">
        <v>4</v>
      </c>
      <c r="M17" s="280" t="str">
        <f>IFERROR(M14/M13,"")</f>
        <v/>
      </c>
      <c r="N17" s="280" t="str">
        <f>IFERROR(N14/N13,"")</f>
        <v/>
      </c>
      <c r="O17" s="280" t="str">
        <f>IFERROR(O14/O13,"")</f>
        <v/>
      </c>
      <c r="P17" s="280" t="str">
        <f>IFERROR(SUM(P25,P33,P41)/SUM(P24,P32,P40),"")</f>
        <v/>
      </c>
      <c r="Q17" s="281" t="str">
        <f>IFERROR(FORECAST(P11,M17:O17,M11:O11),"")</f>
        <v/>
      </c>
      <c r="S17" s="3"/>
    </row>
    <row r="18" spans="1:19" ht="14.25" customHeight="1" x14ac:dyDescent="0.25">
      <c r="A18" s="420"/>
      <c r="B18" s="419"/>
      <c r="C18" s="277" t="s">
        <v>5</v>
      </c>
      <c r="D18" s="280" t="str">
        <f>IFERROR(D15/D13,"")</f>
        <v/>
      </c>
      <c r="E18" s="280" t="str">
        <f>IFERROR(E15/E13,"")</f>
        <v/>
      </c>
      <c r="F18" s="280" t="str">
        <f>IFERROR(F15/F13,"")</f>
        <v/>
      </c>
      <c r="G18" s="280" t="str">
        <f>IFERROR(SUM(G26,G34,G42)/SUM(G24,G32,G40),"")</f>
        <v/>
      </c>
      <c r="H18" s="281" t="str">
        <f>IFERROR(FORECAST(G11,D18:F18,D11:F11),"")</f>
        <v/>
      </c>
      <c r="J18" s="420"/>
      <c r="K18" s="419"/>
      <c r="L18" s="277" t="s">
        <v>5</v>
      </c>
      <c r="M18" s="280" t="str">
        <f>IFERROR(M15/M13,"")</f>
        <v/>
      </c>
      <c r="N18" s="280" t="str">
        <f>IFERROR(N15/N13,"")</f>
        <v/>
      </c>
      <c r="O18" s="280" t="str">
        <f>IFERROR(O15/O13,"")</f>
        <v/>
      </c>
      <c r="P18" s="280" t="str">
        <f>IFERROR(SUM(P26,P34,P42)/SUM(P24,P32,P40),"")</f>
        <v/>
      </c>
      <c r="Q18" s="281" t="str">
        <f>IFERROR(FORECAST(P11,M18:O18,M11:O11),"")</f>
        <v/>
      </c>
      <c r="S18" s="3"/>
    </row>
    <row r="19" spans="1:19" ht="14.25" customHeight="1" x14ac:dyDescent="0.25">
      <c r="A19" s="420"/>
      <c r="B19" s="419"/>
      <c r="C19" s="277" t="s">
        <v>11</v>
      </c>
      <c r="D19" s="280" t="str">
        <f>IFERROR(D16/D13,"")</f>
        <v/>
      </c>
      <c r="E19" s="280" t="str">
        <f>IFERROR(E16/E13,"")</f>
        <v/>
      </c>
      <c r="F19" s="280" t="str">
        <f>IFERROR(F16/F13,"")</f>
        <v/>
      </c>
      <c r="G19" s="280" t="str">
        <f>IFERROR(SUM(G27,G35,G43)/SUM(G24,G32,G40),"")</f>
        <v/>
      </c>
      <c r="H19" s="281" t="str">
        <f>IFERROR(FORECAST(G11,D19:F19,D11:F11),"")</f>
        <v/>
      </c>
      <c r="I19" s="32"/>
      <c r="J19" s="420"/>
      <c r="K19" s="419"/>
      <c r="L19" s="277" t="s">
        <v>11</v>
      </c>
      <c r="M19" s="282" t="str">
        <f>IFERROR(M16/M13,"")</f>
        <v/>
      </c>
      <c r="N19" s="280" t="str">
        <f>IFERROR(N16/N13,"")</f>
        <v/>
      </c>
      <c r="O19" s="280" t="str">
        <f>IFERROR(O16/O13,"")</f>
        <v/>
      </c>
      <c r="P19" s="280" t="str">
        <f>IFERROR(SUM(P27,P35,P43)/SUM(P24,P32,P40),"")</f>
        <v/>
      </c>
      <c r="Q19" s="281" t="str">
        <f>IFERROR(FORECAST(P11,M19:O19,M11:O11),"")</f>
        <v/>
      </c>
    </row>
    <row r="20" spans="1:19" ht="4.5" customHeight="1" x14ac:dyDescent="0.25">
      <c r="A20" s="33"/>
      <c r="B20" s="32"/>
      <c r="C20" s="32"/>
      <c r="D20" s="32"/>
      <c r="E20" s="32"/>
      <c r="F20" s="32"/>
      <c r="G20" s="32"/>
      <c r="H20" s="32"/>
      <c r="M20" s="32"/>
      <c r="N20" s="32"/>
      <c r="O20" s="32"/>
      <c r="P20" s="32"/>
      <c r="Q20" s="32"/>
    </row>
    <row r="21" spans="1:19" s="4" customFormat="1" ht="28.5" customHeight="1" x14ac:dyDescent="0.5">
      <c r="A21" s="216" t="s">
        <v>366</v>
      </c>
      <c r="B21" s="34"/>
      <c r="C21" s="34"/>
      <c r="D21" s="34"/>
      <c r="E21" s="34"/>
      <c r="F21" s="34"/>
      <c r="G21" s="34"/>
      <c r="H21" s="34"/>
      <c r="I21" s="35"/>
      <c r="J21" s="35"/>
      <c r="K21" s="35"/>
      <c r="L21" s="35"/>
      <c r="M21" s="34"/>
      <c r="N21" s="34"/>
      <c r="O21" s="34"/>
      <c r="P21" s="34"/>
      <c r="Q21" s="34"/>
      <c r="R21" s="35"/>
    </row>
    <row r="22" spans="1:19" ht="22.5" customHeight="1" x14ac:dyDescent="0.25">
      <c r="A22" s="424" t="s">
        <v>13</v>
      </c>
      <c r="B22" s="424"/>
      <c r="C22" s="424"/>
      <c r="D22" s="421">
        <v>2012</v>
      </c>
      <c r="E22" s="421">
        <v>2013</v>
      </c>
      <c r="F22" s="421">
        <v>2014</v>
      </c>
      <c r="G22" s="421">
        <v>2015</v>
      </c>
      <c r="H22" s="421"/>
      <c r="J22" s="424" t="s">
        <v>14</v>
      </c>
      <c r="K22" s="424"/>
      <c r="L22" s="424"/>
      <c r="M22" s="421">
        <v>2012</v>
      </c>
      <c r="N22" s="421">
        <v>2013</v>
      </c>
      <c r="O22" s="421">
        <v>2014</v>
      </c>
      <c r="P22" s="421">
        <v>2015</v>
      </c>
      <c r="Q22" s="421"/>
      <c r="S22" s="3"/>
    </row>
    <row r="23" spans="1:19" ht="23.25" customHeight="1" x14ac:dyDescent="0.25">
      <c r="A23" s="424"/>
      <c r="B23" s="424"/>
      <c r="C23" s="424"/>
      <c r="D23" s="421"/>
      <c r="E23" s="421"/>
      <c r="F23" s="421"/>
      <c r="G23" s="274" t="s">
        <v>125</v>
      </c>
      <c r="H23" s="274" t="s">
        <v>127</v>
      </c>
      <c r="J23" s="424"/>
      <c r="K23" s="424"/>
      <c r="L23" s="424"/>
      <c r="M23" s="421"/>
      <c r="N23" s="421"/>
      <c r="O23" s="421"/>
      <c r="P23" s="274" t="s">
        <v>125</v>
      </c>
      <c r="Q23" s="274" t="s">
        <v>127</v>
      </c>
      <c r="S23" s="3"/>
    </row>
    <row r="24" spans="1:19" ht="14.25" customHeight="1" x14ac:dyDescent="0.25">
      <c r="A24" s="423" t="s">
        <v>97</v>
      </c>
      <c r="B24" s="419" t="s">
        <v>335</v>
      </c>
      <c r="C24" s="419"/>
      <c r="D24" s="283">
        <v>0</v>
      </c>
      <c r="E24" s="284">
        <v>0</v>
      </c>
      <c r="F24" s="284">
        <v>0</v>
      </c>
      <c r="G24" s="422">
        <v>0</v>
      </c>
      <c r="H24" s="422"/>
      <c r="J24" s="423" t="s">
        <v>97</v>
      </c>
      <c r="K24" s="419" t="s">
        <v>335</v>
      </c>
      <c r="L24" s="419"/>
      <c r="M24" s="283">
        <v>0</v>
      </c>
      <c r="N24" s="284">
        <v>0</v>
      </c>
      <c r="O24" s="284">
        <v>0</v>
      </c>
      <c r="P24" s="422">
        <v>0</v>
      </c>
      <c r="Q24" s="422"/>
      <c r="S24" s="3"/>
    </row>
    <row r="25" spans="1:19" ht="14.25" customHeight="1" x14ac:dyDescent="0.25">
      <c r="A25" s="423"/>
      <c r="B25" s="419" t="s">
        <v>336</v>
      </c>
      <c r="C25" s="285" t="s">
        <v>4</v>
      </c>
      <c r="D25" s="284">
        <v>0</v>
      </c>
      <c r="E25" s="284">
        <v>0</v>
      </c>
      <c r="F25" s="284">
        <v>0</v>
      </c>
      <c r="G25" s="279">
        <f>ROUNDUP(G28*G24,0)</f>
        <v>0</v>
      </c>
      <c r="H25" s="279" t="str">
        <f>IFERROR(H28*G24,"")</f>
        <v/>
      </c>
      <c r="J25" s="423"/>
      <c r="K25" s="419" t="s">
        <v>336</v>
      </c>
      <c r="L25" s="285" t="s">
        <v>4</v>
      </c>
      <c r="M25" s="284">
        <v>0</v>
      </c>
      <c r="N25" s="284">
        <v>0</v>
      </c>
      <c r="O25" s="284">
        <v>0</v>
      </c>
      <c r="P25" s="279">
        <f>ROUNDUP(P28*P24,0)</f>
        <v>0</v>
      </c>
      <c r="Q25" s="279" t="str">
        <f>IFERROR(Q28*P24,"")</f>
        <v/>
      </c>
      <c r="S25" s="3"/>
    </row>
    <row r="26" spans="1:19" ht="14.25" customHeight="1" x14ac:dyDescent="0.25">
      <c r="A26" s="423"/>
      <c r="B26" s="419"/>
      <c r="C26" s="285" t="s">
        <v>5</v>
      </c>
      <c r="D26" s="284">
        <v>0</v>
      </c>
      <c r="E26" s="284">
        <v>0</v>
      </c>
      <c r="F26" s="284">
        <v>0</v>
      </c>
      <c r="G26" s="279">
        <f>ROUNDUP(G29*G24,0)</f>
        <v>0</v>
      </c>
      <c r="H26" s="279" t="str">
        <f>IFERROR(H29*G24,"")</f>
        <v/>
      </c>
      <c r="J26" s="423"/>
      <c r="K26" s="419"/>
      <c r="L26" s="285" t="s">
        <v>5</v>
      </c>
      <c r="M26" s="284">
        <v>0</v>
      </c>
      <c r="N26" s="284">
        <v>0</v>
      </c>
      <c r="O26" s="284">
        <v>0</v>
      </c>
      <c r="P26" s="279">
        <f>ROUNDUP(P29*P24,0)</f>
        <v>0</v>
      </c>
      <c r="Q26" s="279" t="str">
        <f>IFERROR(Q29*P24,"")</f>
        <v/>
      </c>
      <c r="S26" s="3"/>
    </row>
    <row r="27" spans="1:19" ht="14.25" customHeight="1" x14ac:dyDescent="0.25">
      <c r="A27" s="423"/>
      <c r="B27" s="419"/>
      <c r="C27" s="285" t="s">
        <v>11</v>
      </c>
      <c r="D27" s="284">
        <v>0</v>
      </c>
      <c r="E27" s="284">
        <v>0</v>
      </c>
      <c r="F27" s="284">
        <v>0</v>
      </c>
      <c r="G27" s="279">
        <f>ROUNDUP(G30*G24,0)</f>
        <v>0</v>
      </c>
      <c r="H27" s="279" t="str">
        <f>IFERROR(H30*G24,"")</f>
        <v/>
      </c>
      <c r="J27" s="423"/>
      <c r="K27" s="419"/>
      <c r="L27" s="285" t="s">
        <v>11</v>
      </c>
      <c r="M27" s="284">
        <v>0</v>
      </c>
      <c r="N27" s="284">
        <v>0</v>
      </c>
      <c r="O27" s="284">
        <v>0</v>
      </c>
      <c r="P27" s="279">
        <f>ROUNDUP(P30*P24,0)</f>
        <v>0</v>
      </c>
      <c r="Q27" s="279" t="str">
        <f>IFERROR(Q30*P24,"")</f>
        <v/>
      </c>
      <c r="S27" s="3"/>
    </row>
    <row r="28" spans="1:19" ht="14.25" customHeight="1" x14ac:dyDescent="0.25">
      <c r="A28" s="423"/>
      <c r="B28" s="419" t="s">
        <v>124</v>
      </c>
      <c r="C28" s="285" t="s">
        <v>4</v>
      </c>
      <c r="D28" s="280" t="str">
        <f>IFERROR(D25/D24,"")</f>
        <v/>
      </c>
      <c r="E28" s="280" t="str">
        <f t="shared" ref="E28:F28" si="8">IFERROR(E25/E24,"")</f>
        <v/>
      </c>
      <c r="F28" s="280" t="str">
        <f t="shared" si="8"/>
        <v/>
      </c>
      <c r="G28" s="286">
        <v>0</v>
      </c>
      <c r="H28" s="281" t="str">
        <f>IFERROR(FORECAST(G22,D28:F28,D22:F22),"")</f>
        <v/>
      </c>
      <c r="J28" s="423"/>
      <c r="K28" s="419" t="s">
        <v>124</v>
      </c>
      <c r="L28" s="285" t="s">
        <v>4</v>
      </c>
      <c r="M28" s="280" t="str">
        <f>IFERROR(M25/M24,"")</f>
        <v/>
      </c>
      <c r="N28" s="280" t="str">
        <f>IFERROR(N25/N24,"")</f>
        <v/>
      </c>
      <c r="O28" s="280" t="str">
        <f>IFERROR(O25/O24,"")</f>
        <v/>
      </c>
      <c r="P28" s="286">
        <v>0</v>
      </c>
      <c r="Q28" s="281" t="str">
        <f>IFERROR(FORECAST(P22,M28:O28,M22:O22),"")</f>
        <v/>
      </c>
      <c r="S28" s="3"/>
    </row>
    <row r="29" spans="1:19" ht="14.25" customHeight="1" x14ac:dyDescent="0.25">
      <c r="A29" s="423"/>
      <c r="B29" s="419"/>
      <c r="C29" s="285" t="s">
        <v>5</v>
      </c>
      <c r="D29" s="280" t="str">
        <f>IFERROR(D26/D24,"")</f>
        <v/>
      </c>
      <c r="E29" s="280" t="str">
        <f t="shared" ref="E29:F29" si="9">IFERROR(E26/E24,"")</f>
        <v/>
      </c>
      <c r="F29" s="280" t="str">
        <f t="shared" si="9"/>
        <v/>
      </c>
      <c r="G29" s="286">
        <v>0</v>
      </c>
      <c r="H29" s="281" t="str">
        <f>IFERROR(FORECAST(G22,D29:F29,D22:F22),"")</f>
        <v/>
      </c>
      <c r="J29" s="423"/>
      <c r="K29" s="419"/>
      <c r="L29" s="285" t="s">
        <v>5</v>
      </c>
      <c r="M29" s="280" t="str">
        <f>IFERROR(M26/M24,"")</f>
        <v/>
      </c>
      <c r="N29" s="280" t="str">
        <f>IFERROR(N26/N24,"")</f>
        <v/>
      </c>
      <c r="O29" s="280" t="str">
        <f t="shared" ref="O29" si="10">IFERROR(O26/O24,"")</f>
        <v/>
      </c>
      <c r="P29" s="286">
        <v>0</v>
      </c>
      <c r="Q29" s="281" t="str">
        <f>IFERROR(FORECAST(P22,M29:O29,M22:O22),"")</f>
        <v/>
      </c>
      <c r="S29" s="3"/>
    </row>
    <row r="30" spans="1:19" ht="14.25" customHeight="1" x14ac:dyDescent="0.25">
      <c r="A30" s="423"/>
      <c r="B30" s="419"/>
      <c r="C30" s="285" t="s">
        <v>11</v>
      </c>
      <c r="D30" s="280" t="str">
        <f>IFERROR(D27/D24,"")</f>
        <v/>
      </c>
      <c r="E30" s="280" t="str">
        <f t="shared" ref="E30:F30" si="11">IFERROR(E27/E24,"")</f>
        <v/>
      </c>
      <c r="F30" s="280" t="str">
        <f t="shared" si="11"/>
        <v/>
      </c>
      <c r="G30" s="286">
        <v>0</v>
      </c>
      <c r="H30" s="281" t="str">
        <f>IFERROR(FORECAST(G22,D30:F30,D22:F22),"")</f>
        <v/>
      </c>
      <c r="I30" s="32"/>
      <c r="J30" s="423"/>
      <c r="K30" s="419"/>
      <c r="L30" s="285" t="s">
        <v>11</v>
      </c>
      <c r="M30" s="280" t="str">
        <f>IFERROR(M27/M24,"")</f>
        <v/>
      </c>
      <c r="N30" s="280" t="str">
        <f>IFERROR(N27/N24,"")</f>
        <v/>
      </c>
      <c r="O30" s="280" t="str">
        <f t="shared" ref="O30" si="12">IFERROR(O27/O24,"")</f>
        <v/>
      </c>
      <c r="P30" s="286">
        <v>0</v>
      </c>
      <c r="Q30" s="281" t="str">
        <f>IFERROR(FORECAST(P22,M30:O30,M22:O22),"")</f>
        <v/>
      </c>
    </row>
    <row r="31" spans="1:19" s="293" customFormat="1" ht="14.25" customHeight="1" x14ac:dyDescent="0.25">
      <c r="A31" s="287"/>
      <c r="B31" s="288"/>
      <c r="C31" s="289"/>
      <c r="D31" s="290" t="str">
        <f>IF(SUM(D25:D27)=D24,"","datos erróneos")</f>
        <v/>
      </c>
      <c r="E31" s="290" t="str">
        <f>IF(SUM(E25:E27)=E24,"","datos erróneos")</f>
        <v/>
      </c>
      <c r="F31" s="290" t="str">
        <f>IF(SUM(F25:F27)=F24,"","datos erróneos")</f>
        <v/>
      </c>
      <c r="G31" s="290" t="str">
        <f>IF(SUM(G28:G30)=1,"",(IF(SUM(G28:G30)=0,"","datos erróneos")))</f>
        <v/>
      </c>
      <c r="H31" s="291"/>
      <c r="I31" s="292"/>
      <c r="J31" s="287"/>
      <c r="K31" s="288"/>
      <c r="L31" s="289"/>
      <c r="M31" s="290" t="str">
        <f>IF(SUM(M25:M27)=M24,"","datos erróneos")</f>
        <v/>
      </c>
      <c r="N31" s="290" t="str">
        <f>IF(SUM(N25:N27)=N24,"","datos erróneos")</f>
        <v/>
      </c>
      <c r="O31" s="290" t="str">
        <f>IF(SUM(O25:O27)=O24,"","datos erróneos")</f>
        <v/>
      </c>
      <c r="P31" s="290" t="str">
        <f>IF(SUM(P28:P30)=1,"",(IF(SUM(P28:P30)=0,"","datos erróneos")))</f>
        <v/>
      </c>
      <c r="Q31" s="291"/>
      <c r="R31" s="292"/>
    </row>
    <row r="32" spans="1:19" ht="14.25" customHeight="1" x14ac:dyDescent="0.25">
      <c r="A32" s="423" t="s">
        <v>98</v>
      </c>
      <c r="B32" s="419" t="s">
        <v>126</v>
      </c>
      <c r="C32" s="419"/>
      <c r="D32" s="283">
        <v>0</v>
      </c>
      <c r="E32" s="284">
        <v>0</v>
      </c>
      <c r="F32" s="284">
        <v>0</v>
      </c>
      <c r="G32" s="422">
        <v>0</v>
      </c>
      <c r="H32" s="422"/>
      <c r="J32" s="423" t="s">
        <v>98</v>
      </c>
      <c r="K32" s="419" t="s">
        <v>126</v>
      </c>
      <c r="L32" s="419"/>
      <c r="M32" s="283">
        <v>0</v>
      </c>
      <c r="N32" s="284">
        <v>0</v>
      </c>
      <c r="O32" s="284">
        <v>0</v>
      </c>
      <c r="P32" s="422">
        <v>0</v>
      </c>
      <c r="Q32" s="422"/>
      <c r="S32" s="3"/>
    </row>
    <row r="33" spans="1:39" ht="14.25" customHeight="1" x14ac:dyDescent="0.25">
      <c r="A33" s="423"/>
      <c r="B33" s="419" t="s">
        <v>128</v>
      </c>
      <c r="C33" s="285" t="s">
        <v>4</v>
      </c>
      <c r="D33" s="284">
        <v>0</v>
      </c>
      <c r="E33" s="284">
        <v>0</v>
      </c>
      <c r="F33" s="284">
        <v>0</v>
      </c>
      <c r="G33" s="279">
        <f>ROUNDUP(G36*G32,0)</f>
        <v>0</v>
      </c>
      <c r="H33" s="279" t="str">
        <f>IFERROR(H36*G32,"")</f>
        <v/>
      </c>
      <c r="J33" s="423"/>
      <c r="K33" s="419" t="s">
        <v>128</v>
      </c>
      <c r="L33" s="285" t="s">
        <v>4</v>
      </c>
      <c r="M33" s="284">
        <v>0</v>
      </c>
      <c r="N33" s="284">
        <v>0</v>
      </c>
      <c r="O33" s="284">
        <v>0</v>
      </c>
      <c r="P33" s="279">
        <f>ROUNDUP(P36*P32,0)</f>
        <v>0</v>
      </c>
      <c r="Q33" s="279" t="str">
        <f>IFERROR(Q36*P32,"")</f>
        <v/>
      </c>
      <c r="S33" s="3"/>
    </row>
    <row r="34" spans="1:39" ht="14.25" customHeight="1" x14ac:dyDescent="0.25">
      <c r="A34" s="423"/>
      <c r="B34" s="419"/>
      <c r="C34" s="285" t="s">
        <v>5</v>
      </c>
      <c r="D34" s="284">
        <v>0</v>
      </c>
      <c r="E34" s="284">
        <v>0</v>
      </c>
      <c r="F34" s="284">
        <v>0</v>
      </c>
      <c r="G34" s="279">
        <f>ROUNDUP(G37*G32,0)</f>
        <v>0</v>
      </c>
      <c r="H34" s="279" t="str">
        <f>IFERROR(H37*G32,"")</f>
        <v/>
      </c>
      <c r="J34" s="423"/>
      <c r="K34" s="419"/>
      <c r="L34" s="285" t="s">
        <v>5</v>
      </c>
      <c r="M34" s="284">
        <v>0</v>
      </c>
      <c r="N34" s="284">
        <v>0</v>
      </c>
      <c r="O34" s="284">
        <v>0</v>
      </c>
      <c r="P34" s="279">
        <f>ROUNDUP(P37*P32,0)</f>
        <v>0</v>
      </c>
      <c r="Q34" s="279" t="str">
        <f>IFERROR(Q37*P32,"")</f>
        <v/>
      </c>
      <c r="S34" s="3"/>
    </row>
    <row r="35" spans="1:39" ht="14.25" customHeight="1" x14ac:dyDescent="0.25">
      <c r="A35" s="423"/>
      <c r="B35" s="419"/>
      <c r="C35" s="285" t="s">
        <v>11</v>
      </c>
      <c r="D35" s="284">
        <v>0</v>
      </c>
      <c r="E35" s="284">
        <v>0</v>
      </c>
      <c r="F35" s="284">
        <v>0</v>
      </c>
      <c r="G35" s="279">
        <f>ROUNDUP(G38*G32,0)</f>
        <v>0</v>
      </c>
      <c r="H35" s="279" t="str">
        <f>IFERROR(H38*G32,"")</f>
        <v/>
      </c>
      <c r="J35" s="423"/>
      <c r="K35" s="419"/>
      <c r="L35" s="285" t="s">
        <v>11</v>
      </c>
      <c r="M35" s="284">
        <v>0</v>
      </c>
      <c r="N35" s="284">
        <v>0</v>
      </c>
      <c r="O35" s="284">
        <v>0</v>
      </c>
      <c r="P35" s="279">
        <f>ROUNDUP(P38*P32,0)</f>
        <v>0</v>
      </c>
      <c r="Q35" s="279" t="str">
        <f>IFERROR(Q38*P32,"")</f>
        <v/>
      </c>
      <c r="S35" s="3"/>
    </row>
    <row r="36" spans="1:39" ht="14.25" customHeight="1" x14ac:dyDescent="0.25">
      <c r="A36" s="423"/>
      <c r="B36" s="419" t="s">
        <v>124</v>
      </c>
      <c r="C36" s="285" t="s">
        <v>4</v>
      </c>
      <c r="D36" s="280" t="str">
        <f>IFERROR(D33/D32,"")</f>
        <v/>
      </c>
      <c r="E36" s="280" t="str">
        <f t="shared" ref="E36:F36" si="13">IFERROR(E33/E32,"")</f>
        <v/>
      </c>
      <c r="F36" s="280" t="str">
        <f t="shared" si="13"/>
        <v/>
      </c>
      <c r="G36" s="286">
        <v>0</v>
      </c>
      <c r="H36" s="281" t="str">
        <f>IFERROR(FORECAST(G22,D36:F36,D22:F22),"")</f>
        <v/>
      </c>
      <c r="J36" s="423"/>
      <c r="K36" s="419" t="s">
        <v>124</v>
      </c>
      <c r="L36" s="285" t="s">
        <v>4</v>
      </c>
      <c r="M36" s="280" t="str">
        <f>IFERROR(M33/M32,"")</f>
        <v/>
      </c>
      <c r="N36" s="280" t="str">
        <f t="shared" ref="N36" si="14">IFERROR(N33/N32,"")</f>
        <v/>
      </c>
      <c r="O36" s="280" t="str">
        <f>IFERROR(O33/O32,"")</f>
        <v/>
      </c>
      <c r="P36" s="286">
        <v>0</v>
      </c>
      <c r="Q36" s="281" t="str">
        <f>IFERROR(FORECAST(P22,M36:O36,M22:O22),"")</f>
        <v/>
      </c>
      <c r="S36" s="3"/>
    </row>
    <row r="37" spans="1:39" ht="14.25" customHeight="1" x14ac:dyDescent="0.25">
      <c r="A37" s="423"/>
      <c r="B37" s="419"/>
      <c r="C37" s="285" t="s">
        <v>5</v>
      </c>
      <c r="D37" s="280" t="str">
        <f>IFERROR(D34/D32,"")</f>
        <v/>
      </c>
      <c r="E37" s="280" t="str">
        <f t="shared" ref="E37:F37" si="15">IFERROR(E34/E32,"")</f>
        <v/>
      </c>
      <c r="F37" s="280" t="str">
        <f t="shared" si="15"/>
        <v/>
      </c>
      <c r="G37" s="286">
        <v>0</v>
      </c>
      <c r="H37" s="281" t="str">
        <f>IFERROR(FORECAST(G22,D37:F37,D22:F22),"")</f>
        <v/>
      </c>
      <c r="J37" s="423"/>
      <c r="K37" s="419"/>
      <c r="L37" s="285" t="s">
        <v>5</v>
      </c>
      <c r="M37" s="280" t="str">
        <f>IFERROR(M34/M32,"")</f>
        <v/>
      </c>
      <c r="N37" s="280" t="str">
        <f t="shared" ref="N37:O37" si="16">IFERROR(N34/N32,"")</f>
        <v/>
      </c>
      <c r="O37" s="280" t="str">
        <f t="shared" si="16"/>
        <v/>
      </c>
      <c r="P37" s="286">
        <v>0</v>
      </c>
      <c r="Q37" s="281" t="str">
        <f>IFERROR(FORECAST(P22,M37:O37,M22:O22),"")</f>
        <v/>
      </c>
      <c r="S37" s="3"/>
    </row>
    <row r="38" spans="1:39" ht="14.25" customHeight="1" x14ac:dyDescent="0.25">
      <c r="A38" s="423"/>
      <c r="B38" s="419"/>
      <c r="C38" s="285" t="s">
        <v>11</v>
      </c>
      <c r="D38" s="280" t="str">
        <f>IFERROR(D35/D32,"")</f>
        <v/>
      </c>
      <c r="E38" s="280" t="str">
        <f t="shared" ref="E38:F38" si="17">IFERROR(E35/E32,"")</f>
        <v/>
      </c>
      <c r="F38" s="280" t="str">
        <f t="shared" si="17"/>
        <v/>
      </c>
      <c r="G38" s="286">
        <v>0</v>
      </c>
      <c r="H38" s="281" t="str">
        <f>IFERROR(FORECAST(G22,D38:F38,D22:F22),"")</f>
        <v/>
      </c>
      <c r="I38" s="32"/>
      <c r="J38" s="423"/>
      <c r="K38" s="419"/>
      <c r="L38" s="285" t="s">
        <v>11</v>
      </c>
      <c r="M38" s="280" t="str">
        <f>IFERROR(M35/M32,"")</f>
        <v/>
      </c>
      <c r="N38" s="280" t="str">
        <f t="shared" ref="N38:O38" si="18">IFERROR(N35/N32,"")</f>
        <v/>
      </c>
      <c r="O38" s="280" t="str">
        <f t="shared" si="18"/>
        <v/>
      </c>
      <c r="P38" s="286">
        <v>0</v>
      </c>
      <c r="Q38" s="281" t="str">
        <f>IFERROR(FORECAST(P22,M38:O38,M22:O22),"")</f>
        <v/>
      </c>
    </row>
    <row r="39" spans="1:39" s="293" customFormat="1" ht="14.25" customHeight="1" x14ac:dyDescent="0.25">
      <c r="A39" s="287"/>
      <c r="B39" s="288"/>
      <c r="C39" s="289"/>
      <c r="D39" s="290" t="str">
        <f>IF(SUM(D33:D35)=D32,"","datos erróneos")</f>
        <v/>
      </c>
      <c r="E39" s="290" t="str">
        <f>IF(SUM(E33:E35)=E32,"","datos erróneos")</f>
        <v/>
      </c>
      <c r="F39" s="290" t="str">
        <f>IF(SUM(F33:F35)=F32,"","datos erróneos")</f>
        <v/>
      </c>
      <c r="G39" s="290" t="str">
        <f>IF(SUM(G36:G38)=1,"",(IF(SUM(G36:G38)=0,"","datos erróneos")))</f>
        <v/>
      </c>
      <c r="H39" s="291"/>
      <c r="I39" s="292"/>
      <c r="J39" s="287"/>
      <c r="K39" s="288"/>
      <c r="L39" s="289"/>
      <c r="M39" s="290" t="str">
        <f>IF(SUM(M33:M35)=M32,"","datos erróneos")</f>
        <v/>
      </c>
      <c r="N39" s="290" t="str">
        <f>IF(SUM(N33:N35)=N32,"","datos erróneos")</f>
        <v/>
      </c>
      <c r="O39" s="290" t="str">
        <f>IF(SUM(O33:O35)=O32,"","datos erróneos")</f>
        <v/>
      </c>
      <c r="P39" s="290" t="str">
        <f>IF(SUM(P36:P38)=1,"",(IF(SUM(P36:P38)=0,"","datos erróneos")))</f>
        <v/>
      </c>
      <c r="Q39" s="291"/>
      <c r="R39" s="292"/>
    </row>
    <row r="40" spans="1:39" ht="14.25" customHeight="1" x14ac:dyDescent="0.25">
      <c r="A40" s="423" t="s">
        <v>99</v>
      </c>
      <c r="B40" s="419" t="s">
        <v>126</v>
      </c>
      <c r="C40" s="419"/>
      <c r="D40" s="283">
        <v>0</v>
      </c>
      <c r="E40" s="284">
        <v>0</v>
      </c>
      <c r="F40" s="284">
        <v>0</v>
      </c>
      <c r="G40" s="422">
        <v>0</v>
      </c>
      <c r="H40" s="422"/>
      <c r="J40" s="423" t="s">
        <v>99</v>
      </c>
      <c r="K40" s="419" t="s">
        <v>126</v>
      </c>
      <c r="L40" s="419"/>
      <c r="M40" s="283">
        <v>0</v>
      </c>
      <c r="N40" s="284">
        <v>0</v>
      </c>
      <c r="O40" s="284">
        <v>0</v>
      </c>
      <c r="P40" s="422">
        <v>0</v>
      </c>
      <c r="Q40" s="422"/>
      <c r="S40" s="3"/>
    </row>
    <row r="41" spans="1:39" ht="14.25" customHeight="1" x14ac:dyDescent="0.25">
      <c r="A41" s="423"/>
      <c r="B41" s="419" t="s">
        <v>128</v>
      </c>
      <c r="C41" s="285" t="s">
        <v>4</v>
      </c>
      <c r="D41" s="284">
        <v>0</v>
      </c>
      <c r="E41" s="284">
        <v>0</v>
      </c>
      <c r="F41" s="284">
        <v>0</v>
      </c>
      <c r="G41" s="279">
        <f>ROUNDUP(G44*G40,0)</f>
        <v>0</v>
      </c>
      <c r="H41" s="279" t="str">
        <f>IFERROR(H44*G40,"")</f>
        <v/>
      </c>
      <c r="J41" s="423"/>
      <c r="K41" s="419" t="s">
        <v>128</v>
      </c>
      <c r="L41" s="285" t="s">
        <v>4</v>
      </c>
      <c r="M41" s="284">
        <v>0</v>
      </c>
      <c r="N41" s="284">
        <v>0</v>
      </c>
      <c r="O41" s="284">
        <v>0</v>
      </c>
      <c r="P41" s="279">
        <f>ROUNDUP(P44*P40,0)</f>
        <v>0</v>
      </c>
      <c r="Q41" s="279" t="str">
        <f>IFERROR(Q44*P40,"")</f>
        <v/>
      </c>
      <c r="S41" s="3"/>
    </row>
    <row r="42" spans="1:39" ht="14.25" customHeight="1" x14ac:dyDescent="0.25">
      <c r="A42" s="423"/>
      <c r="B42" s="419"/>
      <c r="C42" s="285" t="s">
        <v>5</v>
      </c>
      <c r="D42" s="284">
        <v>0</v>
      </c>
      <c r="E42" s="284">
        <v>0</v>
      </c>
      <c r="F42" s="284">
        <v>0</v>
      </c>
      <c r="G42" s="279">
        <f>ROUNDUP(G45*G40,0)</f>
        <v>0</v>
      </c>
      <c r="H42" s="279" t="str">
        <f>IFERROR(H45*G40,"")</f>
        <v/>
      </c>
      <c r="J42" s="423"/>
      <c r="K42" s="419"/>
      <c r="L42" s="285" t="s">
        <v>5</v>
      </c>
      <c r="M42" s="284">
        <v>0</v>
      </c>
      <c r="N42" s="284">
        <v>0</v>
      </c>
      <c r="O42" s="284">
        <v>0</v>
      </c>
      <c r="P42" s="279">
        <f>ROUNDUP(P45*P40,0)</f>
        <v>0</v>
      </c>
      <c r="Q42" s="279" t="str">
        <f>IFERROR(Q45*P40,"")</f>
        <v/>
      </c>
      <c r="S42" s="3"/>
    </row>
    <row r="43" spans="1:39" ht="14.25" customHeight="1" x14ac:dyDescent="0.25">
      <c r="A43" s="423"/>
      <c r="B43" s="419"/>
      <c r="C43" s="285" t="s">
        <v>11</v>
      </c>
      <c r="D43" s="284">
        <v>0</v>
      </c>
      <c r="E43" s="284">
        <v>0</v>
      </c>
      <c r="F43" s="284">
        <v>0</v>
      </c>
      <c r="G43" s="279">
        <f>ROUNDUP(G46*G40,0)</f>
        <v>0</v>
      </c>
      <c r="H43" s="279" t="str">
        <f>IFERROR(H46*G40,"")</f>
        <v/>
      </c>
      <c r="J43" s="423"/>
      <c r="K43" s="419"/>
      <c r="L43" s="285" t="s">
        <v>11</v>
      </c>
      <c r="M43" s="284">
        <v>0</v>
      </c>
      <c r="N43" s="284">
        <v>0</v>
      </c>
      <c r="O43" s="284">
        <v>0</v>
      </c>
      <c r="P43" s="279">
        <f>ROUNDUP(P46*P40,0)</f>
        <v>0</v>
      </c>
      <c r="Q43" s="279" t="str">
        <f>IFERROR(Q46*P40,"")</f>
        <v/>
      </c>
      <c r="S43" s="3"/>
    </row>
    <row r="44" spans="1:39" ht="14.25" customHeight="1" x14ac:dyDescent="0.25">
      <c r="A44" s="423"/>
      <c r="B44" s="419" t="s">
        <v>124</v>
      </c>
      <c r="C44" s="285" t="s">
        <v>4</v>
      </c>
      <c r="D44" s="280" t="str">
        <f>IFERROR(D41/D40,"")</f>
        <v/>
      </c>
      <c r="E44" s="280" t="str">
        <f t="shared" ref="E44:F44" si="19">IFERROR(E41/E40,"")</f>
        <v/>
      </c>
      <c r="F44" s="280" t="str">
        <f t="shared" si="19"/>
        <v/>
      </c>
      <c r="G44" s="286">
        <v>0</v>
      </c>
      <c r="H44" s="281" t="str">
        <f>IFERROR(FORECAST(G22,D44:F44,D22:F22),"")</f>
        <v/>
      </c>
      <c r="J44" s="423"/>
      <c r="K44" s="419" t="s">
        <v>124</v>
      </c>
      <c r="L44" s="285" t="s">
        <v>4</v>
      </c>
      <c r="M44" s="280" t="str">
        <f t="shared" ref="M44:N44" si="20">IFERROR(M41/M40,"")</f>
        <v/>
      </c>
      <c r="N44" s="280" t="str">
        <f t="shared" si="20"/>
        <v/>
      </c>
      <c r="O44" s="280" t="str">
        <f>IFERROR(O41/O40,"")</f>
        <v/>
      </c>
      <c r="P44" s="286">
        <v>0</v>
      </c>
      <c r="Q44" s="281" t="str">
        <f>IFERROR(FORECAST(P22,M44:O44,M22:O22),"")</f>
        <v/>
      </c>
      <c r="S44" s="3"/>
    </row>
    <row r="45" spans="1:39" ht="14.25" customHeight="1" x14ac:dyDescent="0.25">
      <c r="A45" s="423"/>
      <c r="B45" s="419"/>
      <c r="C45" s="285" t="s">
        <v>5</v>
      </c>
      <c r="D45" s="280" t="str">
        <f>IFERROR(D42/D40,"")</f>
        <v/>
      </c>
      <c r="E45" s="280" t="str">
        <f t="shared" ref="E45:F45" si="21">IFERROR(E42/E40,"")</f>
        <v/>
      </c>
      <c r="F45" s="280" t="str">
        <f t="shared" si="21"/>
        <v/>
      </c>
      <c r="G45" s="286">
        <v>0</v>
      </c>
      <c r="H45" s="281" t="str">
        <f>IFERROR(FORECAST(G22,D45:F45,D22:F22),"")</f>
        <v/>
      </c>
      <c r="J45" s="423"/>
      <c r="K45" s="419"/>
      <c r="L45" s="285" t="s">
        <v>5</v>
      </c>
      <c r="M45" s="280" t="str">
        <f t="shared" ref="M45:N45" si="22">IFERROR(M42/M40,"")</f>
        <v/>
      </c>
      <c r="N45" s="280" t="str">
        <f t="shared" si="22"/>
        <v/>
      </c>
      <c r="O45" s="280" t="str">
        <f>IFERROR(O42/O40,"")</f>
        <v/>
      </c>
      <c r="P45" s="286">
        <v>0</v>
      </c>
      <c r="Q45" s="281" t="str">
        <f>IFERROR(FORECAST(P22,M45:O45,M22:O22),"")</f>
        <v/>
      </c>
      <c r="S45" s="3"/>
    </row>
    <row r="46" spans="1:39" ht="14.25" customHeight="1" x14ac:dyDescent="0.25">
      <c r="A46" s="423"/>
      <c r="B46" s="419"/>
      <c r="C46" s="285" t="s">
        <v>11</v>
      </c>
      <c r="D46" s="280" t="str">
        <f>IFERROR(D43/D40,"")</f>
        <v/>
      </c>
      <c r="E46" s="280" t="str">
        <f t="shared" ref="E46:F46" si="23">IFERROR(E43/E40,"")</f>
        <v/>
      </c>
      <c r="F46" s="280" t="str">
        <f t="shared" si="23"/>
        <v/>
      </c>
      <c r="G46" s="286">
        <v>0</v>
      </c>
      <c r="H46" s="281" t="str">
        <f>IFERROR(FORECAST(G22,D46:F46,D22:F22),"")</f>
        <v/>
      </c>
      <c r="I46" s="32"/>
      <c r="J46" s="423"/>
      <c r="K46" s="419"/>
      <c r="L46" s="285" t="s">
        <v>11</v>
      </c>
      <c r="M46" s="280" t="str">
        <f>IFERROR(M43/M40,"")</f>
        <v/>
      </c>
      <c r="N46" s="280" t="str">
        <f>IFERROR(N43/N40,"")</f>
        <v/>
      </c>
      <c r="O46" s="280" t="str">
        <f>IFERROR(O43/O40,"")</f>
        <v/>
      </c>
      <c r="P46" s="286">
        <v>0</v>
      </c>
      <c r="Q46" s="281" t="str">
        <f>IFERROR(FORECAST(P22,M46:O46,M22:O22),"")</f>
        <v/>
      </c>
    </row>
    <row r="47" spans="1:39" s="293" customFormat="1" ht="12" customHeight="1" x14ac:dyDescent="0.25">
      <c r="A47" s="287"/>
      <c r="B47" s="288"/>
      <c r="C47" s="289"/>
      <c r="D47" s="290" t="str">
        <f>IF(SUM(D41:D43)=D40,"","datos erróneos")</f>
        <v/>
      </c>
      <c r="E47" s="290" t="str">
        <f>IF(SUM(E41:E43)=E40,"","datos erróneos")</f>
        <v/>
      </c>
      <c r="F47" s="290" t="str">
        <f>IF(SUM(F41:F43)=F40,"","datos erróneos")</f>
        <v/>
      </c>
      <c r="G47" s="290" t="str">
        <f>IF(SUM(G44:G46)=1,"",(IF(SUM(G44:G46)=0,"","datos erróneos")))</f>
        <v/>
      </c>
      <c r="H47" s="291"/>
      <c r="I47" s="292"/>
      <c r="J47" s="287"/>
      <c r="K47" s="288"/>
      <c r="L47" s="289"/>
      <c r="M47" s="290" t="str">
        <f>IF(SUM(M41:M43)=M40,"","datos erróneos")</f>
        <v/>
      </c>
      <c r="N47" s="290" t="str">
        <f>IF(SUM(N41:N43)=N40,"","datos erróneos")</f>
        <v/>
      </c>
      <c r="O47" s="290" t="str">
        <f>IF(SUM(O41:O43)=O40,"","datos erróneos")</f>
        <v/>
      </c>
      <c r="P47" s="290" t="str">
        <f>IF(SUM(P44:P46)=1,"",(IF(SUM(P44:P46)=0,"","datos erróneos")))</f>
        <v/>
      </c>
      <c r="Q47" s="291"/>
      <c r="R47" s="292"/>
    </row>
    <row r="48" spans="1:39" ht="13.5" customHeight="1" x14ac:dyDescent="0.25">
      <c r="A48" s="38" t="s">
        <v>129</v>
      </c>
      <c r="B48" s="39"/>
      <c r="C48" s="39"/>
      <c r="D48" s="36"/>
      <c r="E48" s="39"/>
      <c r="F48" s="39"/>
      <c r="G48" s="39"/>
      <c r="H48" s="39"/>
      <c r="I48" s="40"/>
      <c r="J48" s="36"/>
      <c r="K48" s="36"/>
      <c r="L48" s="36"/>
      <c r="M48" s="39"/>
      <c r="N48" s="39"/>
      <c r="O48" s="39"/>
      <c r="P48" s="39"/>
      <c r="Q48" s="39"/>
      <c r="R48" s="42"/>
      <c r="S48" s="1"/>
      <c r="T48" s="1"/>
      <c r="U48" s="1"/>
      <c r="V48" s="1"/>
      <c r="W48" s="1"/>
      <c r="X48" s="1"/>
      <c r="Y48" s="1"/>
      <c r="Z48" s="1"/>
      <c r="AA48" s="1"/>
      <c r="AB48" s="1"/>
      <c r="AC48" s="1"/>
      <c r="AD48" s="1"/>
      <c r="AE48" s="1"/>
      <c r="AF48" s="1"/>
      <c r="AG48" s="1"/>
      <c r="AH48" s="1"/>
      <c r="AI48" s="1"/>
      <c r="AJ48" s="1"/>
      <c r="AK48" s="1"/>
      <c r="AL48" s="1"/>
      <c r="AM48" s="1"/>
    </row>
    <row r="49" spans="1:18" s="1" customFormat="1" ht="13.5" customHeight="1" x14ac:dyDescent="0.25">
      <c r="A49" s="38" t="s">
        <v>131</v>
      </c>
      <c r="B49" s="41"/>
      <c r="C49" s="41"/>
      <c r="D49" s="41"/>
      <c r="E49" s="41"/>
      <c r="F49" s="41"/>
      <c r="G49" s="41"/>
      <c r="H49" s="41"/>
      <c r="I49" s="42"/>
      <c r="J49" s="43"/>
      <c r="K49" s="43"/>
      <c r="L49" s="43"/>
      <c r="M49" s="41"/>
      <c r="N49" s="41"/>
      <c r="O49" s="41"/>
      <c r="P49" s="41"/>
      <c r="Q49" s="41"/>
      <c r="R49" s="42"/>
    </row>
    <row r="50" spans="1:18" s="1" customFormat="1" ht="28.5" customHeight="1" x14ac:dyDescent="0.25">
      <c r="A50" s="425" t="s">
        <v>220</v>
      </c>
      <c r="B50" s="425"/>
      <c r="C50" s="425"/>
      <c r="D50" s="425"/>
      <c r="E50" s="425"/>
      <c r="F50" s="425"/>
      <c r="G50" s="425"/>
      <c r="H50" s="425"/>
      <c r="I50" s="425"/>
      <c r="J50" s="425"/>
      <c r="K50" s="425"/>
      <c r="L50" s="425"/>
      <c r="M50" s="425"/>
      <c r="N50" s="425"/>
      <c r="O50" s="425"/>
      <c r="P50" s="425"/>
      <c r="Q50" s="425"/>
      <c r="R50" s="42"/>
    </row>
    <row r="51" spans="1:18" s="1" customFormat="1" ht="13.5" customHeight="1" x14ac:dyDescent="0.25">
      <c r="A51" s="38" t="s">
        <v>130</v>
      </c>
      <c r="B51" s="41"/>
      <c r="C51" s="41"/>
      <c r="D51" s="41"/>
      <c r="E51" s="41"/>
      <c r="F51" s="41"/>
      <c r="G51" s="41"/>
      <c r="H51" s="41"/>
      <c r="I51" s="42"/>
      <c r="J51" s="43"/>
      <c r="K51" s="43"/>
      <c r="L51" s="43"/>
      <c r="M51" s="41"/>
      <c r="N51" s="41"/>
      <c r="O51" s="41"/>
      <c r="P51" s="41"/>
      <c r="Q51" s="41"/>
      <c r="R51" s="42"/>
    </row>
    <row r="52" spans="1:18" s="1" customFormat="1" ht="21" customHeight="1" x14ac:dyDescent="0.25">
      <c r="A52" s="42"/>
      <c r="B52" s="41"/>
      <c r="C52" s="41"/>
      <c r="D52" s="41"/>
      <c r="E52" s="41"/>
      <c r="F52" s="41"/>
      <c r="G52" s="41"/>
      <c r="H52" s="41"/>
      <c r="I52" s="42"/>
      <c r="J52" s="43"/>
      <c r="K52" s="43"/>
      <c r="L52" s="43"/>
      <c r="M52" s="41"/>
      <c r="N52" s="41"/>
      <c r="O52" s="41"/>
      <c r="P52" s="41"/>
      <c r="Q52" s="41"/>
      <c r="R52" s="42"/>
    </row>
    <row r="53" spans="1:18" x14ac:dyDescent="0.25">
      <c r="A53" s="210"/>
    </row>
    <row r="54" spans="1:18" ht="15" customHeight="1" x14ac:dyDescent="0.25">
      <c r="A54" s="212"/>
      <c r="B54" s="212"/>
      <c r="C54" s="212"/>
      <c r="D54" s="212"/>
      <c r="E54" s="212"/>
      <c r="F54" s="212"/>
      <c r="G54" s="212"/>
      <c r="H54" s="212"/>
      <c r="I54" s="212"/>
      <c r="J54" s="212"/>
      <c r="K54" s="212"/>
      <c r="L54" s="212"/>
      <c r="M54" s="212"/>
      <c r="N54" s="212"/>
      <c r="O54" s="212"/>
      <c r="P54" s="212"/>
      <c r="Q54" s="212"/>
    </row>
    <row r="55" spans="1:18" x14ac:dyDescent="0.25">
      <c r="A55" s="212"/>
      <c r="B55" s="212"/>
      <c r="C55" s="212"/>
      <c r="D55" s="212"/>
      <c r="E55" s="212"/>
      <c r="F55" s="212"/>
      <c r="G55" s="212"/>
      <c r="H55" s="212"/>
      <c r="I55" s="212"/>
      <c r="J55" s="212"/>
      <c r="K55" s="212"/>
      <c r="L55" s="212"/>
      <c r="M55" s="212"/>
      <c r="N55" s="212"/>
      <c r="O55" s="212"/>
      <c r="P55" s="212"/>
      <c r="Q55" s="212"/>
    </row>
    <row r="56" spans="1:18" x14ac:dyDescent="0.25">
      <c r="A56" s="212"/>
      <c r="B56" s="212"/>
      <c r="C56" s="212"/>
      <c r="D56" s="212"/>
      <c r="E56" s="212"/>
      <c r="F56" s="212"/>
      <c r="G56" s="212"/>
      <c r="H56" s="212"/>
      <c r="I56" s="212"/>
      <c r="J56" s="212"/>
      <c r="K56" s="212"/>
      <c r="L56" s="212"/>
      <c r="M56" s="212"/>
      <c r="N56" s="212"/>
      <c r="O56" s="212"/>
      <c r="P56" s="212"/>
      <c r="Q56" s="212"/>
    </row>
    <row r="57" spans="1:18" x14ac:dyDescent="0.25">
      <c r="A57" s="212"/>
      <c r="B57" s="212"/>
      <c r="C57" s="212"/>
      <c r="D57" s="212"/>
      <c r="E57" s="212"/>
      <c r="F57" s="212"/>
      <c r="G57" s="212"/>
      <c r="H57" s="212"/>
      <c r="I57" s="212"/>
      <c r="J57" s="212"/>
      <c r="K57" s="212"/>
      <c r="L57" s="212"/>
      <c r="M57" s="212"/>
      <c r="N57" s="212"/>
      <c r="O57" s="212"/>
      <c r="P57" s="212"/>
      <c r="Q57" s="212"/>
    </row>
    <row r="58" spans="1:18" x14ac:dyDescent="0.25">
      <c r="A58" s="212"/>
      <c r="B58" s="212"/>
      <c r="C58" s="212"/>
      <c r="D58" s="212"/>
      <c r="E58" s="212"/>
      <c r="F58" s="212"/>
      <c r="G58" s="212"/>
      <c r="H58" s="212"/>
      <c r="I58" s="212"/>
      <c r="J58" s="212"/>
      <c r="K58" s="212"/>
      <c r="L58" s="212"/>
      <c r="M58" s="212"/>
      <c r="N58" s="212"/>
      <c r="O58" s="212"/>
      <c r="P58" s="212"/>
      <c r="Q58" s="212"/>
    </row>
    <row r="59" spans="1:18" x14ac:dyDescent="0.25">
      <c r="A59" s="212"/>
      <c r="B59" s="212"/>
      <c r="C59" s="212"/>
      <c r="D59" s="212"/>
      <c r="E59" s="212"/>
      <c r="F59" s="212"/>
      <c r="G59" s="212"/>
      <c r="H59" s="212"/>
      <c r="I59" s="212"/>
      <c r="J59" s="212"/>
      <c r="K59" s="212"/>
      <c r="L59" s="212"/>
      <c r="M59" s="212"/>
      <c r="N59" s="212"/>
      <c r="O59" s="212"/>
      <c r="P59" s="212"/>
      <c r="Q59" s="212"/>
    </row>
    <row r="60" spans="1:18" ht="12" hidden="1" customHeight="1" x14ac:dyDescent="0.25">
      <c r="A60" s="212"/>
      <c r="B60" s="212"/>
      <c r="C60" s="212"/>
      <c r="D60" s="212"/>
      <c r="E60" s="212"/>
      <c r="F60" s="212"/>
      <c r="G60" s="212"/>
      <c r="H60" s="212"/>
      <c r="I60" s="212"/>
      <c r="J60" s="212"/>
      <c r="K60" s="212"/>
      <c r="L60" s="212"/>
      <c r="M60" s="212"/>
      <c r="N60" s="212"/>
      <c r="O60" s="212"/>
      <c r="P60" s="212"/>
      <c r="Q60" s="212"/>
    </row>
    <row r="61" spans="1:18" ht="9.75" hidden="1" customHeight="1" x14ac:dyDescent="0.25">
      <c r="A61" s="212"/>
      <c r="B61" s="212"/>
      <c r="C61" s="212"/>
      <c r="D61" s="212"/>
      <c r="E61" s="212"/>
      <c r="F61" s="212"/>
      <c r="G61" s="212"/>
      <c r="H61" s="212"/>
      <c r="I61" s="212"/>
      <c r="J61" s="212"/>
      <c r="K61" s="212"/>
      <c r="L61" s="212"/>
      <c r="M61" s="212"/>
      <c r="N61" s="212"/>
      <c r="O61" s="212"/>
      <c r="P61" s="212"/>
      <c r="Q61" s="212"/>
    </row>
    <row r="62" spans="1:18" ht="10.5" hidden="1" customHeight="1" x14ac:dyDescent="0.25">
      <c r="A62" s="212"/>
      <c r="B62" s="212"/>
      <c r="C62" s="212"/>
      <c r="D62" s="212"/>
      <c r="E62" s="212"/>
      <c r="F62" s="212"/>
      <c r="G62" s="212"/>
      <c r="H62" s="212"/>
      <c r="I62" s="212"/>
      <c r="J62" s="212"/>
      <c r="K62" s="212"/>
      <c r="L62" s="212"/>
      <c r="M62" s="212"/>
      <c r="N62" s="212"/>
      <c r="O62" s="212"/>
      <c r="P62" s="212"/>
      <c r="Q62" s="212"/>
    </row>
    <row r="63" spans="1:18" x14ac:dyDescent="0.25">
      <c r="A63" s="212"/>
      <c r="B63" s="212"/>
      <c r="C63" s="212"/>
      <c r="D63" s="212"/>
      <c r="E63" s="212"/>
      <c r="F63" s="212"/>
      <c r="G63" s="212"/>
      <c r="H63" s="212"/>
      <c r="I63" s="212"/>
      <c r="J63" s="212"/>
      <c r="K63" s="212"/>
      <c r="L63" s="212"/>
      <c r="M63" s="212"/>
      <c r="N63" s="212"/>
      <c r="O63" s="212"/>
      <c r="P63" s="212"/>
      <c r="Q63" s="212"/>
    </row>
  </sheetData>
  <sheetProtection algorithmName="SHA-512" hashValue="08LRZ18lMI7MxevYJ28FWlwbYRJhaJomeyG1by/5gwylhU1w/C/rgNCtfwPNKKjkH+tj4z3NqMoIitqEOZORYQ==" saltValue="h7bIq8Wkht5fcOPglM3fzg==" spinCount="100000" sheet="1" objects="1" scenarios="1"/>
  <mergeCells count="67">
    <mergeCell ref="A4:Q4"/>
    <mergeCell ref="A1:O1"/>
    <mergeCell ref="A2:O2"/>
    <mergeCell ref="D11:D12"/>
    <mergeCell ref="E11:E12"/>
    <mergeCell ref="F11:F12"/>
    <mergeCell ref="M11:M12"/>
    <mergeCell ref="N11:N12"/>
    <mergeCell ref="A6:Q8"/>
    <mergeCell ref="A9:Q9"/>
    <mergeCell ref="A11:C12"/>
    <mergeCell ref="G11:H11"/>
    <mergeCell ref="O11:O12"/>
    <mergeCell ref="J11:L12"/>
    <mergeCell ref="P11:Q11"/>
    <mergeCell ref="A50:Q50"/>
    <mergeCell ref="P22:Q22"/>
    <mergeCell ref="A3:Q3"/>
    <mergeCell ref="P24:Q24"/>
    <mergeCell ref="A40:A46"/>
    <mergeCell ref="K41:K43"/>
    <mergeCell ref="B44:B46"/>
    <mergeCell ref="K44:K46"/>
    <mergeCell ref="B32:C32"/>
    <mergeCell ref="A32:A38"/>
    <mergeCell ref="K32:L32"/>
    <mergeCell ref="G40:H40"/>
    <mergeCell ref="J40:J46"/>
    <mergeCell ref="K40:L40"/>
    <mergeCell ref="P40:Q40"/>
    <mergeCell ref="B41:B43"/>
    <mergeCell ref="P32:Q32"/>
    <mergeCell ref="B33:B35"/>
    <mergeCell ref="K33:K35"/>
    <mergeCell ref="B36:B38"/>
    <mergeCell ref="K36:K38"/>
    <mergeCell ref="D22:D23"/>
    <mergeCell ref="E22:E23"/>
    <mergeCell ref="F22:F23"/>
    <mergeCell ref="M22:M23"/>
    <mergeCell ref="N22:N23"/>
    <mergeCell ref="O22:O23"/>
    <mergeCell ref="B40:C40"/>
    <mergeCell ref="G32:H32"/>
    <mergeCell ref="J32:J38"/>
    <mergeCell ref="A22:C23"/>
    <mergeCell ref="G22:H22"/>
    <mergeCell ref="G24:H24"/>
    <mergeCell ref="J22:L23"/>
    <mergeCell ref="B25:B27"/>
    <mergeCell ref="B28:B30"/>
    <mergeCell ref="K25:K27"/>
    <mergeCell ref="K28:K30"/>
    <mergeCell ref="A24:A30"/>
    <mergeCell ref="B24:C24"/>
    <mergeCell ref="J24:J30"/>
    <mergeCell ref="K24:L24"/>
    <mergeCell ref="A13:A19"/>
    <mergeCell ref="B13:C13"/>
    <mergeCell ref="G13:H13"/>
    <mergeCell ref="J13:J19"/>
    <mergeCell ref="K13:L13"/>
    <mergeCell ref="P13:Q13"/>
    <mergeCell ref="B14:B16"/>
    <mergeCell ref="K14:K16"/>
    <mergeCell ref="B17:B19"/>
    <mergeCell ref="K17:K19"/>
  </mergeCells>
  <hyperlinks>
    <hyperlink ref="P1" location="Inicio!A1" display="Ir a Tabla de contenido"/>
  </hyperlinks>
  <pageMargins left="0.7" right="0.7" top="0.75" bottom="0.75" header="0.3" footer="0.3"/>
  <pageSetup paperSize="9" scale="76" fitToHeight="0" orientation="landscape" r:id="rId1"/>
  <ignoredErrors>
    <ignoredError sqref="D44:F44 D45:D46 E45:E46 F45:F46" unlockedFormula="1"/>
    <ignoredError sqref="G19" 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pageSetUpPr fitToPage="1"/>
  </sheetPr>
  <dimension ref="A1:AM62"/>
  <sheetViews>
    <sheetView showGridLines="0" zoomScaleNormal="100" workbookViewId="0">
      <pane ySplit="6" topLeftCell="A25" activePane="bottomLeft" state="frozen"/>
      <selection pane="bottomLeft" activeCell="A53" sqref="A53:Q62"/>
    </sheetView>
  </sheetViews>
  <sheetFormatPr baseColWidth="10" defaultRowHeight="15" x14ac:dyDescent="0.25"/>
  <cols>
    <col min="1" max="1" width="7.7109375" style="26" customWidth="1"/>
    <col min="2" max="2" width="22.5703125" style="26" customWidth="1"/>
    <col min="3" max="3" width="3.85546875" style="26" customWidth="1"/>
    <col min="4" max="7" width="12.42578125" style="26" customWidth="1"/>
    <col min="8" max="8" width="13.7109375" style="26" customWidth="1"/>
    <col min="9" max="9" width="5.140625" style="26" customWidth="1"/>
    <col min="10" max="10" width="7.7109375" style="26" customWidth="1"/>
    <col min="11" max="11" width="22.42578125" style="26" customWidth="1"/>
    <col min="12" max="12" width="3.85546875" style="26" customWidth="1"/>
    <col min="13" max="16" width="12.42578125" style="26" customWidth="1"/>
    <col min="17" max="17" width="13.5703125" style="26" customWidth="1"/>
    <col min="18" max="18" width="2.7109375" style="26" customWidth="1"/>
    <col min="19" max="19" width="34.5703125" hidden="1" customWidth="1"/>
    <col min="20" max="24" width="5.140625" hidden="1" customWidth="1"/>
    <col min="25" max="33" width="0" hidden="1" customWidth="1"/>
    <col min="34" max="35" width="11.42578125" hidden="1" customWidth="1"/>
    <col min="36" max="38" width="0" hidden="1" customWidth="1"/>
  </cols>
  <sheetData>
    <row r="1" spans="1:19" ht="38.25" customHeight="1" x14ac:dyDescent="0.35">
      <c r="A1" s="438" t="s">
        <v>268</v>
      </c>
      <c r="B1" s="438"/>
      <c r="C1" s="438"/>
      <c r="D1" s="438"/>
      <c r="E1" s="438"/>
      <c r="F1" s="438"/>
      <c r="G1" s="438"/>
      <c r="H1" s="438"/>
      <c r="I1" s="438"/>
      <c r="J1" s="438"/>
      <c r="K1" s="438"/>
      <c r="L1" s="438"/>
      <c r="M1" s="438"/>
      <c r="N1" s="438"/>
      <c r="O1" s="438"/>
      <c r="P1" s="66" t="s">
        <v>87</v>
      </c>
      <c r="Q1" s="25"/>
    </row>
    <row r="2" spans="1:19" ht="24.75" customHeight="1" x14ac:dyDescent="0.3">
      <c r="A2" s="439" t="s">
        <v>269</v>
      </c>
      <c r="B2" s="439"/>
      <c r="C2" s="439"/>
      <c r="D2" s="439"/>
      <c r="E2" s="439"/>
      <c r="F2" s="439"/>
      <c r="G2" s="439"/>
      <c r="H2" s="439"/>
      <c r="I2" s="439"/>
      <c r="J2" s="439"/>
      <c r="K2" s="439"/>
      <c r="L2" s="439"/>
      <c r="M2" s="439"/>
      <c r="N2" s="439"/>
      <c r="O2" s="439"/>
      <c r="P2" s="439"/>
      <c r="Q2" s="439"/>
    </row>
    <row r="3" spans="1:19" ht="14.25" customHeight="1" thickBot="1" x14ac:dyDescent="0.45">
      <c r="A3" s="435"/>
      <c r="B3" s="435"/>
      <c r="C3" s="435"/>
      <c r="D3" s="435"/>
      <c r="E3" s="435"/>
      <c r="F3" s="435"/>
      <c r="G3" s="435"/>
      <c r="H3" s="435"/>
      <c r="I3" s="435"/>
      <c r="J3" s="435"/>
      <c r="K3" s="435"/>
      <c r="L3" s="435"/>
      <c r="M3" s="435"/>
      <c r="N3" s="435"/>
      <c r="O3" s="435"/>
      <c r="P3" s="435"/>
      <c r="Q3" s="435"/>
    </row>
    <row r="4" spans="1:19" ht="28.5" customHeight="1" thickTop="1" x14ac:dyDescent="0.4">
      <c r="A4" s="440" t="s">
        <v>279</v>
      </c>
      <c r="B4" s="440"/>
      <c r="C4" s="440"/>
      <c r="D4" s="440"/>
      <c r="E4" s="440"/>
      <c r="F4" s="440"/>
      <c r="G4" s="440"/>
      <c r="H4" s="440"/>
      <c r="I4" s="440"/>
      <c r="J4" s="440"/>
      <c r="K4" s="440"/>
      <c r="L4" s="440"/>
      <c r="M4" s="440"/>
      <c r="N4" s="440"/>
      <c r="O4" s="440"/>
      <c r="P4" s="440"/>
      <c r="Q4" s="440"/>
    </row>
    <row r="5" spans="1:19" ht="18.75" customHeight="1" x14ac:dyDescent="0.4">
      <c r="A5" s="214" t="s">
        <v>330</v>
      </c>
      <c r="B5" s="211"/>
      <c r="C5" s="211"/>
      <c r="D5" s="211"/>
      <c r="E5" s="211"/>
      <c r="F5" s="211"/>
      <c r="G5" s="211"/>
      <c r="H5" s="211"/>
      <c r="I5" s="211"/>
      <c r="J5" s="211"/>
      <c r="K5" s="211"/>
      <c r="L5" s="211"/>
      <c r="M5" s="211"/>
      <c r="N5" s="211"/>
      <c r="O5" s="211"/>
      <c r="P5" s="211"/>
      <c r="Q5" s="211"/>
    </row>
    <row r="6" spans="1:19" ht="16.5" customHeight="1" x14ac:dyDescent="0.4">
      <c r="A6" s="217" t="s">
        <v>333</v>
      </c>
      <c r="B6" s="211"/>
      <c r="C6" s="211"/>
      <c r="D6" s="211"/>
      <c r="E6" s="211"/>
      <c r="F6" s="211"/>
      <c r="G6" s="211"/>
      <c r="H6" s="211"/>
      <c r="I6" s="211"/>
      <c r="J6" s="211"/>
      <c r="K6" s="211"/>
      <c r="L6" s="211"/>
      <c r="M6" s="211"/>
      <c r="N6" s="211"/>
      <c r="O6" s="211"/>
      <c r="P6" s="211"/>
      <c r="Q6" s="211"/>
    </row>
    <row r="7" spans="1:19" ht="6.75" customHeight="1" x14ac:dyDescent="0.25">
      <c r="A7" s="431"/>
      <c r="B7" s="431"/>
      <c r="C7" s="431"/>
      <c r="D7" s="431"/>
      <c r="E7" s="431"/>
      <c r="F7" s="431"/>
      <c r="G7" s="431"/>
      <c r="H7" s="431"/>
      <c r="I7" s="431"/>
      <c r="J7" s="431"/>
      <c r="K7" s="431"/>
      <c r="L7" s="431"/>
      <c r="M7" s="431"/>
      <c r="N7" s="431"/>
      <c r="O7" s="431"/>
      <c r="P7" s="431"/>
      <c r="Q7" s="431"/>
    </row>
    <row r="8" spans="1:19" s="11" customFormat="1" ht="27" x14ac:dyDescent="0.25">
      <c r="A8" s="215" t="s">
        <v>380</v>
      </c>
      <c r="B8" s="28"/>
      <c r="C8" s="28"/>
      <c r="D8" s="28"/>
      <c r="E8" s="29"/>
      <c r="F8" s="29"/>
      <c r="G8" s="29"/>
      <c r="H8" s="29"/>
      <c r="I8" s="28"/>
      <c r="J8" s="28"/>
      <c r="K8" s="30"/>
      <c r="L8" s="30"/>
      <c r="M8" s="30"/>
      <c r="N8" s="28"/>
      <c r="O8" s="31"/>
      <c r="P8" s="28"/>
      <c r="Q8" s="28"/>
      <c r="R8" s="28"/>
    </row>
    <row r="9" spans="1:19" ht="22.5" customHeight="1" x14ac:dyDescent="0.25">
      <c r="A9" s="432" t="s">
        <v>227</v>
      </c>
      <c r="B9" s="432"/>
      <c r="C9" s="432"/>
      <c r="D9" s="429">
        <v>2012</v>
      </c>
      <c r="E9" s="429">
        <v>2013</v>
      </c>
      <c r="F9" s="429">
        <v>2014</v>
      </c>
      <c r="G9" s="433">
        <v>2015</v>
      </c>
      <c r="H9" s="433"/>
      <c r="J9" s="432" t="s">
        <v>228</v>
      </c>
      <c r="K9" s="432"/>
      <c r="L9" s="432"/>
      <c r="M9" s="429">
        <v>2012</v>
      </c>
      <c r="N9" s="429">
        <v>2013</v>
      </c>
      <c r="O9" s="429">
        <v>2014</v>
      </c>
      <c r="P9" s="433">
        <v>2015</v>
      </c>
      <c r="Q9" s="433"/>
      <c r="S9" s="3"/>
    </row>
    <row r="10" spans="1:19" ht="23.25" customHeight="1" x14ac:dyDescent="0.25">
      <c r="A10" s="432"/>
      <c r="B10" s="432"/>
      <c r="C10" s="432"/>
      <c r="D10" s="429"/>
      <c r="E10" s="429"/>
      <c r="F10" s="429"/>
      <c r="G10" s="275" t="s">
        <v>125</v>
      </c>
      <c r="H10" s="275" t="s">
        <v>127</v>
      </c>
      <c r="J10" s="432"/>
      <c r="K10" s="432"/>
      <c r="L10" s="432"/>
      <c r="M10" s="429"/>
      <c r="N10" s="429"/>
      <c r="O10" s="429"/>
      <c r="P10" s="275" t="s">
        <v>125</v>
      </c>
      <c r="Q10" s="275" t="s">
        <v>127</v>
      </c>
      <c r="S10" s="3"/>
    </row>
    <row r="11" spans="1:19" ht="14.25" customHeight="1" x14ac:dyDescent="0.25">
      <c r="A11" s="420" t="s">
        <v>195</v>
      </c>
      <c r="B11" s="419" t="s">
        <v>335</v>
      </c>
      <c r="C11" s="419"/>
      <c r="D11" s="276">
        <f>SUM(D22,D30,D38)</f>
        <v>0</v>
      </c>
      <c r="E11" s="276">
        <f t="shared" ref="E11:F14" si="0">SUM(E22,E30,E38)</f>
        <v>0</v>
      </c>
      <c r="F11" s="276">
        <f t="shared" si="0"/>
        <v>0</v>
      </c>
      <c r="G11" s="418">
        <f>SUM(G22,G30,G38)</f>
        <v>0</v>
      </c>
      <c r="H11" s="418"/>
      <c r="J11" s="420" t="s">
        <v>195</v>
      </c>
      <c r="K11" s="419" t="s">
        <v>335</v>
      </c>
      <c r="L11" s="419"/>
      <c r="M11" s="276">
        <f>SUM(M22,M30,M38)</f>
        <v>0</v>
      </c>
      <c r="N11" s="276">
        <f t="shared" ref="N11:O14" si="1">SUM(N22,N30,N38)</f>
        <v>0</v>
      </c>
      <c r="O11" s="276">
        <f t="shared" si="1"/>
        <v>0</v>
      </c>
      <c r="P11" s="418">
        <f>SUM(P22,P30,P38)</f>
        <v>0</v>
      </c>
      <c r="Q11" s="418"/>
      <c r="S11" s="3"/>
    </row>
    <row r="12" spans="1:19" ht="14.25" customHeight="1" x14ac:dyDescent="0.25">
      <c r="A12" s="420"/>
      <c r="B12" s="419" t="s">
        <v>336</v>
      </c>
      <c r="C12" s="277" t="s">
        <v>4</v>
      </c>
      <c r="D12" s="278">
        <f>SUM(D23,D31,D39)</f>
        <v>0</v>
      </c>
      <c r="E12" s="278">
        <f t="shared" si="0"/>
        <v>0</v>
      </c>
      <c r="F12" s="278">
        <f t="shared" si="0"/>
        <v>0</v>
      </c>
      <c r="G12" s="279" t="str">
        <f>IFERROR(G15*G11,"")</f>
        <v/>
      </c>
      <c r="H12" s="279" t="str">
        <f>IFERROR(H15*G11,"")</f>
        <v/>
      </c>
      <c r="J12" s="420"/>
      <c r="K12" s="419" t="s">
        <v>336</v>
      </c>
      <c r="L12" s="277" t="s">
        <v>4</v>
      </c>
      <c r="M12" s="278">
        <f>SUM(M23,M31,M39)</f>
        <v>0</v>
      </c>
      <c r="N12" s="278">
        <f t="shared" si="1"/>
        <v>0</v>
      </c>
      <c r="O12" s="278">
        <f t="shared" si="1"/>
        <v>0</v>
      </c>
      <c r="P12" s="279" t="str">
        <f>IFERROR(P15*P11,"")</f>
        <v/>
      </c>
      <c r="Q12" s="279" t="str">
        <f>IFERROR(Q15*P11,"")</f>
        <v/>
      </c>
      <c r="S12" s="3"/>
    </row>
    <row r="13" spans="1:19" ht="14.25" customHeight="1" x14ac:dyDescent="0.25">
      <c r="A13" s="420"/>
      <c r="B13" s="419"/>
      <c r="C13" s="277" t="s">
        <v>5</v>
      </c>
      <c r="D13" s="278">
        <f>SUM(D24,D32,D40)</f>
        <v>0</v>
      </c>
      <c r="E13" s="278">
        <f t="shared" si="0"/>
        <v>0</v>
      </c>
      <c r="F13" s="278">
        <f t="shared" si="0"/>
        <v>0</v>
      </c>
      <c r="G13" s="279" t="str">
        <f>IFERROR(G16*G11,"")</f>
        <v/>
      </c>
      <c r="H13" s="279" t="str">
        <f>IFERROR(H16*G11,"")</f>
        <v/>
      </c>
      <c r="J13" s="420"/>
      <c r="K13" s="419"/>
      <c r="L13" s="277" t="s">
        <v>5</v>
      </c>
      <c r="M13" s="278">
        <f>SUM(M24,M32,M40)</f>
        <v>0</v>
      </c>
      <c r="N13" s="278">
        <f t="shared" si="1"/>
        <v>0</v>
      </c>
      <c r="O13" s="278">
        <f t="shared" si="1"/>
        <v>0</v>
      </c>
      <c r="P13" s="279" t="str">
        <f>IFERROR(P16*P11,"")</f>
        <v/>
      </c>
      <c r="Q13" s="279" t="str">
        <f>IFERROR(Q16*P11,"")</f>
        <v/>
      </c>
      <c r="S13" s="3"/>
    </row>
    <row r="14" spans="1:19" ht="14.25" customHeight="1" x14ac:dyDescent="0.25">
      <c r="A14" s="420"/>
      <c r="B14" s="419"/>
      <c r="C14" s="277" t="s">
        <v>11</v>
      </c>
      <c r="D14" s="276">
        <f>SUM(D25,D33,D41)</f>
        <v>0</v>
      </c>
      <c r="E14" s="276">
        <f t="shared" si="0"/>
        <v>0</v>
      </c>
      <c r="F14" s="276">
        <f t="shared" si="0"/>
        <v>0</v>
      </c>
      <c r="G14" s="279" t="str">
        <f>IFERROR(G17*G11,"")</f>
        <v/>
      </c>
      <c r="H14" s="279" t="str">
        <f>IFERROR(H17*G11,"")</f>
        <v/>
      </c>
      <c r="J14" s="420"/>
      <c r="K14" s="419"/>
      <c r="L14" s="277" t="s">
        <v>11</v>
      </c>
      <c r="M14" s="276">
        <f>SUM(M25,M33,M41)</f>
        <v>0</v>
      </c>
      <c r="N14" s="276">
        <f t="shared" si="1"/>
        <v>0</v>
      </c>
      <c r="O14" s="276">
        <f t="shared" si="1"/>
        <v>0</v>
      </c>
      <c r="P14" s="279" t="str">
        <f>IFERROR(P17*P11,"")</f>
        <v/>
      </c>
      <c r="Q14" s="279" t="str">
        <f>IFERROR(Q17*P11,"")</f>
        <v/>
      </c>
      <c r="S14" s="3"/>
    </row>
    <row r="15" spans="1:19" ht="14.25" customHeight="1" x14ac:dyDescent="0.25">
      <c r="A15" s="420"/>
      <c r="B15" s="419" t="s">
        <v>124</v>
      </c>
      <c r="C15" s="277" t="s">
        <v>4</v>
      </c>
      <c r="D15" s="280" t="str">
        <f t="shared" ref="D15" si="2">IFERROR(D12/D11,"")</f>
        <v/>
      </c>
      <c r="E15" s="280" t="str">
        <f>IFERROR(E12/E11,"")</f>
        <v/>
      </c>
      <c r="F15" s="280" t="str">
        <f>IFERROR(F12/F11,"")</f>
        <v/>
      </c>
      <c r="G15" s="280" t="str">
        <f>IFERROR(SUM(G23,G31,G39)/SUM(G22,G30,G38),"")</f>
        <v/>
      </c>
      <c r="H15" s="281" t="str">
        <f>IFERROR(FORECAST(G$9,D15:F15,D$9:F$9),"")</f>
        <v/>
      </c>
      <c r="J15" s="420"/>
      <c r="K15" s="419" t="s">
        <v>124</v>
      </c>
      <c r="L15" s="277" t="s">
        <v>4</v>
      </c>
      <c r="M15" s="280" t="str">
        <f>IFERROR(M12/M11,"")</f>
        <v/>
      </c>
      <c r="N15" s="280" t="str">
        <f>IFERROR(N12/N11,"")</f>
        <v/>
      </c>
      <c r="O15" s="280" t="str">
        <f>IFERROR(O12/O11,"")</f>
        <v/>
      </c>
      <c r="P15" s="280" t="str">
        <f>IFERROR(SUM(P23,P31,P39)/SUM(P22,P30,P38),"")</f>
        <v/>
      </c>
      <c r="Q15" s="281" t="str">
        <f>IFERROR(FORECAST(P$9,M15:O15,M$9:O$9),"")</f>
        <v/>
      </c>
      <c r="S15" s="3"/>
    </row>
    <row r="16" spans="1:19" ht="14.25" customHeight="1" x14ac:dyDescent="0.25">
      <c r="A16" s="420"/>
      <c r="B16" s="419"/>
      <c r="C16" s="277" t="s">
        <v>5</v>
      </c>
      <c r="D16" s="280" t="str">
        <f t="shared" ref="D16:E16" si="3">IFERROR(D13/D11,"")</f>
        <v/>
      </c>
      <c r="E16" s="280" t="str">
        <f t="shared" si="3"/>
        <v/>
      </c>
      <c r="F16" s="280" t="str">
        <f>IFERROR(F13/F11,"")</f>
        <v/>
      </c>
      <c r="G16" s="280" t="str">
        <f>IFERROR(SUM(G24,G32,G40)/SUM(G22,G30,G38),"")</f>
        <v/>
      </c>
      <c r="H16" s="281" t="str">
        <f>IFERROR(FORECAST(G$9,D16:F16,D$9:F$9),"")</f>
        <v/>
      </c>
      <c r="J16" s="420"/>
      <c r="K16" s="419"/>
      <c r="L16" s="277" t="s">
        <v>5</v>
      </c>
      <c r="M16" s="280" t="str">
        <f>IFERROR(M13/M11,"")</f>
        <v/>
      </c>
      <c r="N16" s="280" t="str">
        <f>IFERROR(N13/N11,"")</f>
        <v/>
      </c>
      <c r="O16" s="280" t="str">
        <f>IFERROR(O13/O11,"")</f>
        <v/>
      </c>
      <c r="P16" s="280" t="str">
        <f t="shared" ref="P16:P17" si="4">IFERROR(SUM(P24,P32,P40)/SUM(P23,P31,P39),"")</f>
        <v/>
      </c>
      <c r="Q16" s="281" t="str">
        <f t="shared" ref="Q16:Q17" si="5">IFERROR(FORECAST(P$9,M16:O16,M$9:O$9),"")</f>
        <v/>
      </c>
      <c r="S16" s="3"/>
    </row>
    <row r="17" spans="1:19" ht="14.25" customHeight="1" x14ac:dyDescent="0.25">
      <c r="A17" s="420"/>
      <c r="B17" s="419"/>
      <c r="C17" s="277" t="s">
        <v>11</v>
      </c>
      <c r="D17" s="280" t="str">
        <f t="shared" ref="D17:E17" si="6">IFERROR(D14/D11,"")</f>
        <v/>
      </c>
      <c r="E17" s="280" t="str">
        <f t="shared" si="6"/>
        <v/>
      </c>
      <c r="F17" s="280" t="str">
        <f>IFERROR(F14/F11,"")</f>
        <v/>
      </c>
      <c r="G17" s="280" t="str">
        <f>IFERROR(SUM(G25,G33,G41)/SUM(G22,G30,G38),"")</f>
        <v/>
      </c>
      <c r="H17" s="281" t="str">
        <f>IFERROR(FORECAST(G$9,D17:F17,D$9:F$9),"")</f>
        <v/>
      </c>
      <c r="I17" s="32"/>
      <c r="J17" s="420"/>
      <c r="K17" s="419"/>
      <c r="L17" s="277" t="s">
        <v>11</v>
      </c>
      <c r="M17" s="280" t="str">
        <f>IFERROR(M14/M11,"")</f>
        <v/>
      </c>
      <c r="N17" s="280" t="str">
        <f t="shared" ref="N17" si="7">IFERROR(N14/N11,"")</f>
        <v/>
      </c>
      <c r="O17" s="280" t="str">
        <f>IFERROR(O14/O11,"")</f>
        <v/>
      </c>
      <c r="P17" s="280" t="str">
        <f t="shared" si="4"/>
        <v/>
      </c>
      <c r="Q17" s="281" t="str">
        <f t="shared" si="5"/>
        <v/>
      </c>
    </row>
    <row r="18" spans="1:19" ht="4.5" customHeight="1" x14ac:dyDescent="0.25">
      <c r="A18" s="33"/>
      <c r="B18" s="32"/>
      <c r="C18" s="32"/>
      <c r="D18" s="32"/>
      <c r="E18" s="32"/>
      <c r="F18" s="32" t="str">
        <f>IFERROR(F14/F10,"")</f>
        <v/>
      </c>
      <c r="G18" s="32"/>
      <c r="H18" s="32"/>
      <c r="M18" s="32"/>
      <c r="N18" s="32"/>
      <c r="O18" s="32"/>
      <c r="P18" s="32"/>
      <c r="Q18" s="32"/>
    </row>
    <row r="19" spans="1:19" s="4" customFormat="1" ht="28.5" customHeight="1" x14ac:dyDescent="0.5">
      <c r="A19" s="216" t="s">
        <v>366</v>
      </c>
      <c r="B19" s="34"/>
      <c r="C19" s="34"/>
      <c r="D19" s="34"/>
      <c r="E19" s="34"/>
      <c r="F19" s="34"/>
      <c r="G19" s="34"/>
      <c r="H19" s="34"/>
      <c r="I19" s="35"/>
      <c r="J19" s="35"/>
      <c r="K19" s="35"/>
      <c r="L19" s="35"/>
      <c r="M19" s="34"/>
      <c r="N19" s="34"/>
      <c r="O19" s="34"/>
      <c r="P19" s="34"/>
      <c r="Q19" s="34"/>
      <c r="R19" s="35"/>
    </row>
    <row r="20" spans="1:19" ht="22.5" customHeight="1" x14ac:dyDescent="0.25">
      <c r="A20" s="436" t="s">
        <v>227</v>
      </c>
      <c r="B20" s="436"/>
      <c r="C20" s="436"/>
      <c r="D20" s="421">
        <v>2012</v>
      </c>
      <c r="E20" s="421">
        <v>2013</v>
      </c>
      <c r="F20" s="421">
        <v>2014</v>
      </c>
      <c r="G20" s="421">
        <v>2015</v>
      </c>
      <c r="H20" s="421"/>
      <c r="J20" s="436" t="s">
        <v>228</v>
      </c>
      <c r="K20" s="436"/>
      <c r="L20" s="436"/>
      <c r="M20" s="421">
        <v>2012</v>
      </c>
      <c r="N20" s="421">
        <v>2013</v>
      </c>
      <c r="O20" s="421">
        <v>2014</v>
      </c>
      <c r="P20" s="421">
        <v>2015</v>
      </c>
      <c r="Q20" s="421"/>
      <c r="S20" s="3"/>
    </row>
    <row r="21" spans="1:19" ht="23.25" customHeight="1" x14ac:dyDescent="0.25">
      <c r="A21" s="436"/>
      <c r="B21" s="436"/>
      <c r="C21" s="436"/>
      <c r="D21" s="421"/>
      <c r="E21" s="421"/>
      <c r="F21" s="421"/>
      <c r="G21" s="274" t="s">
        <v>125</v>
      </c>
      <c r="H21" s="274" t="s">
        <v>127</v>
      </c>
      <c r="J21" s="436"/>
      <c r="K21" s="436"/>
      <c r="L21" s="436"/>
      <c r="M21" s="421"/>
      <c r="N21" s="421"/>
      <c r="O21" s="421"/>
      <c r="P21" s="274" t="s">
        <v>125</v>
      </c>
      <c r="Q21" s="274" t="s">
        <v>127</v>
      </c>
      <c r="S21" s="3"/>
    </row>
    <row r="22" spans="1:19" ht="14.25" customHeight="1" x14ac:dyDescent="0.25">
      <c r="A22" s="437" t="s">
        <v>97</v>
      </c>
      <c r="B22" s="419" t="s">
        <v>335</v>
      </c>
      <c r="C22" s="419"/>
      <c r="D22" s="283">
        <v>0</v>
      </c>
      <c r="E22" s="284">
        <v>0</v>
      </c>
      <c r="F22" s="284">
        <v>0</v>
      </c>
      <c r="G22" s="422">
        <v>0</v>
      </c>
      <c r="H22" s="422"/>
      <c r="J22" s="437" t="s">
        <v>97</v>
      </c>
      <c r="K22" s="419" t="s">
        <v>335</v>
      </c>
      <c r="L22" s="419"/>
      <c r="M22" s="283">
        <v>0</v>
      </c>
      <c r="N22" s="284">
        <v>0</v>
      </c>
      <c r="O22" s="284">
        <v>0</v>
      </c>
      <c r="P22" s="422">
        <v>0</v>
      </c>
      <c r="Q22" s="422"/>
      <c r="S22" s="3"/>
    </row>
    <row r="23" spans="1:19" ht="14.25" customHeight="1" x14ac:dyDescent="0.25">
      <c r="A23" s="437"/>
      <c r="B23" s="419" t="s">
        <v>336</v>
      </c>
      <c r="C23" s="285" t="s">
        <v>4</v>
      </c>
      <c r="D23" s="284">
        <v>0</v>
      </c>
      <c r="E23" s="284">
        <v>0</v>
      </c>
      <c r="F23" s="284">
        <v>0</v>
      </c>
      <c r="G23" s="279">
        <f>ROUNDUP(G26*G22,0)</f>
        <v>0</v>
      </c>
      <c r="H23" s="279" t="str">
        <f>IFERROR(H26*G22,"")</f>
        <v/>
      </c>
      <c r="J23" s="437"/>
      <c r="K23" s="419" t="s">
        <v>336</v>
      </c>
      <c r="L23" s="285" t="s">
        <v>4</v>
      </c>
      <c r="M23" s="284">
        <v>0</v>
      </c>
      <c r="N23" s="284">
        <v>0</v>
      </c>
      <c r="O23" s="284">
        <v>0</v>
      </c>
      <c r="P23" s="279">
        <f>ROUNDUP(P26*P22,0)</f>
        <v>0</v>
      </c>
      <c r="Q23" s="279" t="str">
        <f>IFERROR(Q26*P22,"")</f>
        <v/>
      </c>
      <c r="S23" s="3"/>
    </row>
    <row r="24" spans="1:19" ht="14.25" customHeight="1" x14ac:dyDescent="0.25">
      <c r="A24" s="437"/>
      <c r="B24" s="419"/>
      <c r="C24" s="285" t="s">
        <v>5</v>
      </c>
      <c r="D24" s="284">
        <v>0</v>
      </c>
      <c r="E24" s="284">
        <v>0</v>
      </c>
      <c r="F24" s="284">
        <v>0</v>
      </c>
      <c r="G24" s="279">
        <f>ROUNDUP(G27*G23,0)</f>
        <v>0</v>
      </c>
      <c r="H24" s="279" t="str">
        <f>IFERROR(H27*G22,"")</f>
        <v/>
      </c>
      <c r="J24" s="437"/>
      <c r="K24" s="419"/>
      <c r="L24" s="285" t="s">
        <v>5</v>
      </c>
      <c r="M24" s="284">
        <v>0</v>
      </c>
      <c r="N24" s="284">
        <v>0</v>
      </c>
      <c r="O24" s="284">
        <v>0</v>
      </c>
      <c r="P24" s="279">
        <f>ROUNDUP(P27*P22,0)</f>
        <v>0</v>
      </c>
      <c r="Q24" s="279" t="str">
        <f>IFERROR(Q27*P22,"")</f>
        <v/>
      </c>
      <c r="S24" s="3"/>
    </row>
    <row r="25" spans="1:19" ht="14.25" customHeight="1" x14ac:dyDescent="0.25">
      <c r="A25" s="437"/>
      <c r="B25" s="419"/>
      <c r="C25" s="285" t="s">
        <v>11</v>
      </c>
      <c r="D25" s="284">
        <v>0</v>
      </c>
      <c r="E25" s="284">
        <v>0</v>
      </c>
      <c r="F25" s="284">
        <v>0</v>
      </c>
      <c r="G25" s="279">
        <f>ROUNDUP(G28*G24,0)</f>
        <v>0</v>
      </c>
      <c r="H25" s="279" t="str">
        <f>IFERROR(H28*G22,"")</f>
        <v/>
      </c>
      <c r="J25" s="437"/>
      <c r="K25" s="419"/>
      <c r="L25" s="285" t="s">
        <v>11</v>
      </c>
      <c r="M25" s="284">
        <v>0</v>
      </c>
      <c r="N25" s="284">
        <v>0</v>
      </c>
      <c r="O25" s="284">
        <v>0</v>
      </c>
      <c r="P25" s="279">
        <f>ROUNDUP(P28*P22,0)</f>
        <v>0</v>
      </c>
      <c r="Q25" s="279" t="str">
        <f>IFERROR(Q28*P22,"")</f>
        <v/>
      </c>
      <c r="S25" s="3"/>
    </row>
    <row r="26" spans="1:19" ht="14.25" customHeight="1" x14ac:dyDescent="0.25">
      <c r="A26" s="437"/>
      <c r="B26" s="419" t="s">
        <v>124</v>
      </c>
      <c r="C26" s="285" t="s">
        <v>4</v>
      </c>
      <c r="D26" s="280" t="str">
        <f>IFERROR(D23/D22,"")</f>
        <v/>
      </c>
      <c r="E26" s="280" t="str">
        <f t="shared" ref="E26" si="8">IFERROR(E23/E22,"")</f>
        <v/>
      </c>
      <c r="F26" s="280" t="str">
        <f>IFERROR(F23/F22,"")</f>
        <v/>
      </c>
      <c r="G26" s="286">
        <v>0</v>
      </c>
      <c r="H26" s="281" t="str">
        <f>IFERROR(FORECAST(G20,D26:F26,D20:F20),"")</f>
        <v/>
      </c>
      <c r="J26" s="437"/>
      <c r="K26" s="419" t="s">
        <v>124</v>
      </c>
      <c r="L26" s="285" t="s">
        <v>4</v>
      </c>
      <c r="M26" s="280" t="str">
        <f>IFERROR(M23/M22,"")</f>
        <v/>
      </c>
      <c r="N26" s="280" t="str">
        <f t="shared" ref="N26" si="9">IFERROR(N23/N22,"")</f>
        <v/>
      </c>
      <c r="O26" s="280" t="str">
        <f>IFERROR(O23/O22,"")</f>
        <v/>
      </c>
      <c r="P26" s="286">
        <v>0</v>
      </c>
      <c r="Q26" s="281" t="str">
        <f>IFERROR(FORECAST(P$20,M26:O26,M$20:O$20),"")</f>
        <v/>
      </c>
      <c r="S26" s="3"/>
    </row>
    <row r="27" spans="1:19" ht="14.25" customHeight="1" x14ac:dyDescent="0.25">
      <c r="A27" s="437"/>
      <c r="B27" s="419"/>
      <c r="C27" s="285" t="s">
        <v>5</v>
      </c>
      <c r="D27" s="280" t="str">
        <f>IFERROR(D24/D22,"")</f>
        <v/>
      </c>
      <c r="E27" s="280" t="str">
        <f t="shared" ref="E27" si="10">IFERROR(E24/E22,"")</f>
        <v/>
      </c>
      <c r="F27" s="280" t="str">
        <f>IFERROR(F24/F22,"")</f>
        <v/>
      </c>
      <c r="G27" s="286">
        <v>0</v>
      </c>
      <c r="H27" s="281" t="str">
        <f>IFERROR(FORECAST(G20,D27:F27,D20:F20),"")</f>
        <v/>
      </c>
      <c r="J27" s="437"/>
      <c r="K27" s="419"/>
      <c r="L27" s="285" t="s">
        <v>5</v>
      </c>
      <c r="M27" s="280" t="str">
        <f t="shared" ref="M27:N28" si="11">IFERROR(M24/M23,"")</f>
        <v/>
      </c>
      <c r="N27" s="280" t="str">
        <f t="shared" si="11"/>
        <v/>
      </c>
      <c r="O27" s="280" t="str">
        <f>IFERROR(O24/O23,"")</f>
        <v/>
      </c>
      <c r="P27" s="286">
        <v>0</v>
      </c>
      <c r="Q27" s="281" t="str">
        <f t="shared" ref="Q27:Q28" si="12">IFERROR(FORECAST(P$20,M27:O27,M$20:O$20),"")</f>
        <v/>
      </c>
      <c r="S27" s="3"/>
    </row>
    <row r="28" spans="1:19" ht="14.25" customHeight="1" x14ac:dyDescent="0.25">
      <c r="A28" s="437"/>
      <c r="B28" s="419"/>
      <c r="C28" s="285" t="s">
        <v>11</v>
      </c>
      <c r="D28" s="280" t="str">
        <f>IFERROR(D25/D22,"")</f>
        <v/>
      </c>
      <c r="E28" s="280" t="str">
        <f t="shared" ref="E28" si="13">IFERROR(E25/E22,"")</f>
        <v/>
      </c>
      <c r="F28" s="280" t="str">
        <f>IFERROR(F25/F22,"")</f>
        <v/>
      </c>
      <c r="G28" s="286">
        <v>0</v>
      </c>
      <c r="H28" s="281" t="str">
        <f>IFERROR(FORECAST(G20,D28:F28,D20:F20),"")</f>
        <v/>
      </c>
      <c r="I28" s="32"/>
      <c r="J28" s="437"/>
      <c r="K28" s="419"/>
      <c r="L28" s="285" t="s">
        <v>11</v>
      </c>
      <c r="M28" s="280" t="str">
        <f t="shared" si="11"/>
        <v/>
      </c>
      <c r="N28" s="280" t="str">
        <f t="shared" si="11"/>
        <v/>
      </c>
      <c r="O28" s="280" t="str">
        <f>IFERROR(O25/O24,"")</f>
        <v/>
      </c>
      <c r="P28" s="286">
        <v>0</v>
      </c>
      <c r="Q28" s="281" t="str">
        <f t="shared" si="12"/>
        <v/>
      </c>
    </row>
    <row r="29" spans="1:19" s="293" customFormat="1" ht="14.25" customHeight="1" x14ac:dyDescent="0.25">
      <c r="A29" s="287"/>
      <c r="B29" s="288"/>
      <c r="C29" s="289"/>
      <c r="D29" s="290" t="str">
        <f>IF(SUM(D23:D25)=D22,"","datos erróneos")</f>
        <v/>
      </c>
      <c r="E29" s="290" t="str">
        <f>IF(SUM(E23:E25)=E22,"","datos erróneos")</f>
        <v/>
      </c>
      <c r="F29" s="290" t="str">
        <f>IF(SUM(F23:F25)=F22,"","datos erróneos")</f>
        <v/>
      </c>
      <c r="G29" s="290" t="str">
        <f>IF(SUM(G26:G28)=1,"",(IF(SUM(G26:G28)=0,"","datos erróneos")))</f>
        <v/>
      </c>
      <c r="H29" s="291"/>
      <c r="I29" s="292"/>
      <c r="J29" s="287"/>
      <c r="K29" s="288"/>
      <c r="L29" s="289"/>
      <c r="M29" s="290" t="str">
        <f>IF(SUM(M23:M25)=M22,"","datos erróneos")</f>
        <v/>
      </c>
      <c r="N29" s="290" t="str">
        <f>IF(SUM(N23:N25)=N22,"","datos erróneos")</f>
        <v/>
      </c>
      <c r="O29" s="290" t="str">
        <f>IF(SUM(O23:O25)=O22,"","datos erróneos")</f>
        <v/>
      </c>
      <c r="P29" s="290" t="str">
        <f>IF(SUM(P26:P28)=1,"",(IF(SUM(P26:P28)=0,"","datos erróneos")))</f>
        <v/>
      </c>
      <c r="Q29" s="291"/>
      <c r="R29" s="292"/>
    </row>
    <row r="30" spans="1:19" ht="14.25" customHeight="1" x14ac:dyDescent="0.25">
      <c r="A30" s="437" t="s">
        <v>98</v>
      </c>
      <c r="B30" s="419" t="s">
        <v>335</v>
      </c>
      <c r="C30" s="419"/>
      <c r="D30" s="283">
        <v>0</v>
      </c>
      <c r="E30" s="284">
        <v>0</v>
      </c>
      <c r="F30" s="284">
        <v>0</v>
      </c>
      <c r="G30" s="422">
        <v>0</v>
      </c>
      <c r="H30" s="422"/>
      <c r="J30" s="437" t="s">
        <v>98</v>
      </c>
      <c r="K30" s="419" t="s">
        <v>335</v>
      </c>
      <c r="L30" s="419"/>
      <c r="M30" s="283">
        <v>0</v>
      </c>
      <c r="N30" s="284">
        <v>0</v>
      </c>
      <c r="O30" s="284">
        <v>0</v>
      </c>
      <c r="P30" s="422">
        <v>0</v>
      </c>
      <c r="Q30" s="422"/>
      <c r="S30" s="3"/>
    </row>
    <row r="31" spans="1:19" ht="14.25" customHeight="1" x14ac:dyDescent="0.25">
      <c r="A31" s="437"/>
      <c r="B31" s="419" t="s">
        <v>336</v>
      </c>
      <c r="C31" s="285" t="s">
        <v>4</v>
      </c>
      <c r="D31" s="284">
        <v>0</v>
      </c>
      <c r="E31" s="284">
        <v>0</v>
      </c>
      <c r="F31" s="284">
        <v>0</v>
      </c>
      <c r="G31" s="279">
        <f>ROUNDUP(G34*G30,0)</f>
        <v>0</v>
      </c>
      <c r="H31" s="279" t="str">
        <f>IFERROR(H34*G30,"")</f>
        <v/>
      </c>
      <c r="J31" s="437"/>
      <c r="K31" s="419" t="s">
        <v>336</v>
      </c>
      <c r="L31" s="285" t="s">
        <v>4</v>
      </c>
      <c r="M31" s="284">
        <v>0</v>
      </c>
      <c r="N31" s="284">
        <v>0</v>
      </c>
      <c r="O31" s="284">
        <v>0</v>
      </c>
      <c r="P31" s="279">
        <f>ROUNDUP(P$34*P$30,0)</f>
        <v>0</v>
      </c>
      <c r="Q31" s="279" t="str">
        <f>IFERROR(Q34*P30,"")</f>
        <v/>
      </c>
      <c r="S31" s="3"/>
    </row>
    <row r="32" spans="1:19" ht="14.25" customHeight="1" x14ac:dyDescent="0.25">
      <c r="A32" s="437"/>
      <c r="B32" s="419"/>
      <c r="C32" s="285" t="s">
        <v>5</v>
      </c>
      <c r="D32" s="284">
        <v>0</v>
      </c>
      <c r="E32" s="284">
        <v>0</v>
      </c>
      <c r="F32" s="284">
        <v>0</v>
      </c>
      <c r="G32" s="279">
        <f>ROUNDUP(G35*G31,0)</f>
        <v>0</v>
      </c>
      <c r="H32" s="279" t="str">
        <f>IFERROR(H35*G30,"")</f>
        <v/>
      </c>
      <c r="J32" s="437"/>
      <c r="K32" s="419"/>
      <c r="L32" s="285" t="s">
        <v>5</v>
      </c>
      <c r="M32" s="284">
        <v>0</v>
      </c>
      <c r="N32" s="284">
        <v>0</v>
      </c>
      <c r="O32" s="284">
        <v>0</v>
      </c>
      <c r="P32" s="279">
        <f t="shared" ref="P32:P33" si="14">ROUNDUP(P$34*P$30,0)</f>
        <v>0</v>
      </c>
      <c r="Q32" s="279" t="str">
        <f>IFERROR(Q35*P30,"")</f>
        <v/>
      </c>
      <c r="S32" s="3"/>
    </row>
    <row r="33" spans="1:39" ht="14.25" customHeight="1" x14ac:dyDescent="0.25">
      <c r="A33" s="437"/>
      <c r="B33" s="419"/>
      <c r="C33" s="285" t="s">
        <v>11</v>
      </c>
      <c r="D33" s="284">
        <v>0</v>
      </c>
      <c r="E33" s="284">
        <v>0</v>
      </c>
      <c r="F33" s="284">
        <v>0</v>
      </c>
      <c r="G33" s="279">
        <f>ROUNDUP(G36*G32,0)</f>
        <v>0</v>
      </c>
      <c r="H33" s="279" t="str">
        <f>IFERROR(H36*G30,"")</f>
        <v/>
      </c>
      <c r="J33" s="437"/>
      <c r="K33" s="419"/>
      <c r="L33" s="285" t="s">
        <v>11</v>
      </c>
      <c r="M33" s="284">
        <v>0</v>
      </c>
      <c r="N33" s="284">
        <v>0</v>
      </c>
      <c r="O33" s="284">
        <v>0</v>
      </c>
      <c r="P33" s="279">
        <f t="shared" si="14"/>
        <v>0</v>
      </c>
      <c r="Q33" s="279" t="str">
        <f>IFERROR(Q36*P30,"")</f>
        <v/>
      </c>
      <c r="S33" s="3"/>
    </row>
    <row r="34" spans="1:39" ht="14.25" customHeight="1" x14ac:dyDescent="0.25">
      <c r="A34" s="437"/>
      <c r="B34" s="419" t="s">
        <v>124</v>
      </c>
      <c r="C34" s="285" t="s">
        <v>4</v>
      </c>
      <c r="D34" s="280" t="str">
        <f>IFERROR(D31/D30,"")</f>
        <v/>
      </c>
      <c r="E34" s="280" t="str">
        <f t="shared" ref="E34" si="15">IFERROR(E31/E30,"")</f>
        <v/>
      </c>
      <c r="F34" s="280" t="str">
        <f>IFERROR(F31/F30,"")</f>
        <v/>
      </c>
      <c r="G34" s="286">
        <v>0</v>
      </c>
      <c r="H34" s="281" t="str">
        <f>IFERROR(FORECAST(G$20,D34:F34,D$20:F$20),"")</f>
        <v/>
      </c>
      <c r="J34" s="437"/>
      <c r="K34" s="419" t="s">
        <v>124</v>
      </c>
      <c r="L34" s="285" t="s">
        <v>4</v>
      </c>
      <c r="M34" s="280" t="str">
        <f>IFERROR(M31/M30,"")</f>
        <v/>
      </c>
      <c r="N34" s="280" t="str">
        <f t="shared" ref="N34:O34" si="16">IFERROR(N31/N30,"")</f>
        <v/>
      </c>
      <c r="O34" s="280" t="str">
        <f t="shared" si="16"/>
        <v/>
      </c>
      <c r="P34" s="286">
        <v>0</v>
      </c>
      <c r="Q34" s="281" t="str">
        <f>IFERROR(FORECAST(P$20,M34:O34,M$20:O$20),"")</f>
        <v/>
      </c>
      <c r="S34" s="3"/>
    </row>
    <row r="35" spans="1:39" ht="14.25" customHeight="1" x14ac:dyDescent="0.25">
      <c r="A35" s="437"/>
      <c r="B35" s="419"/>
      <c r="C35" s="285" t="s">
        <v>5</v>
      </c>
      <c r="D35" s="280" t="str">
        <f>IFERROR(D32/D30,"")</f>
        <v/>
      </c>
      <c r="E35" s="280" t="str">
        <f t="shared" ref="E35" si="17">IFERROR(E32/E30,"")</f>
        <v/>
      </c>
      <c r="F35" s="280" t="str">
        <f>IFERROR(F32/F30,"")</f>
        <v/>
      </c>
      <c r="G35" s="286">
        <v>0</v>
      </c>
      <c r="H35" s="281" t="str">
        <f t="shared" ref="H35:H36" si="18">IFERROR(FORECAST(G$20,D35:F35,D$20:F$20),"")</f>
        <v/>
      </c>
      <c r="J35" s="437"/>
      <c r="K35" s="419"/>
      <c r="L35" s="285" t="s">
        <v>5</v>
      </c>
      <c r="M35" s="280" t="str">
        <f t="shared" ref="M35:O36" si="19">IFERROR(M32/M31,"")</f>
        <v/>
      </c>
      <c r="N35" s="280" t="str">
        <f t="shared" si="19"/>
        <v/>
      </c>
      <c r="O35" s="280" t="str">
        <f t="shared" si="19"/>
        <v/>
      </c>
      <c r="P35" s="286">
        <v>0</v>
      </c>
      <c r="Q35" s="281" t="str">
        <f t="shared" ref="Q35:Q36" si="20">IFERROR(FORECAST(P$20,M35:O35,M$20:O$20),"")</f>
        <v/>
      </c>
      <c r="S35" s="3"/>
    </row>
    <row r="36" spans="1:39" ht="14.25" customHeight="1" x14ac:dyDescent="0.25">
      <c r="A36" s="437"/>
      <c r="B36" s="419"/>
      <c r="C36" s="285" t="s">
        <v>11</v>
      </c>
      <c r="D36" s="280" t="str">
        <f>IFERROR(D33/D30,"")</f>
        <v/>
      </c>
      <c r="E36" s="280" t="str">
        <f t="shared" ref="E36" si="21">IFERROR(E33/E30,"")</f>
        <v/>
      </c>
      <c r="F36" s="280" t="str">
        <f>IFERROR(F33/F30,"")</f>
        <v/>
      </c>
      <c r="G36" s="286">
        <v>0</v>
      </c>
      <c r="H36" s="281" t="str">
        <f t="shared" si="18"/>
        <v/>
      </c>
      <c r="I36" s="32"/>
      <c r="J36" s="437"/>
      <c r="K36" s="419"/>
      <c r="L36" s="285" t="s">
        <v>11</v>
      </c>
      <c r="M36" s="280" t="str">
        <f t="shared" si="19"/>
        <v/>
      </c>
      <c r="N36" s="280" t="str">
        <f t="shared" si="19"/>
        <v/>
      </c>
      <c r="O36" s="280" t="str">
        <f t="shared" si="19"/>
        <v/>
      </c>
      <c r="P36" s="286">
        <v>0</v>
      </c>
      <c r="Q36" s="281" t="str">
        <f t="shared" si="20"/>
        <v/>
      </c>
    </row>
    <row r="37" spans="1:39" s="293" customFormat="1" ht="14.25" customHeight="1" x14ac:dyDescent="0.25">
      <c r="A37" s="287"/>
      <c r="B37" s="288"/>
      <c r="C37" s="289"/>
      <c r="D37" s="290" t="str">
        <f>IF(SUM(D31:D33)=D30,"","datos erróneos")</f>
        <v/>
      </c>
      <c r="E37" s="290" t="str">
        <f>IF(SUM(E31:E33)=E30,"","datos erróneos")</f>
        <v/>
      </c>
      <c r="F37" s="290" t="str">
        <f>IF(SUM(F31:F33)=F30,"","datos erróneos")</f>
        <v/>
      </c>
      <c r="G37" s="290" t="str">
        <f>IF(SUM(G34:G36)=1,"",(IF(SUM(G34:G36)=0,"","datos erróneos")))</f>
        <v/>
      </c>
      <c r="H37" s="291"/>
      <c r="I37" s="292"/>
      <c r="J37" s="287"/>
      <c r="K37" s="288"/>
      <c r="L37" s="289"/>
      <c r="M37" s="290" t="str">
        <f>IF(SUM(M31:M33)=M30,"","datos erróneos")</f>
        <v/>
      </c>
      <c r="N37" s="290" t="str">
        <f>IF(SUM(N31:N33)=N30,"","datos erróneos")</f>
        <v/>
      </c>
      <c r="O37" s="290" t="str">
        <f>IF(SUM(O31:O33)=O30,"","datos erróneos")</f>
        <v/>
      </c>
      <c r="P37" s="290" t="str">
        <f>IF(SUM(P34:P36)=1,"",(IF(SUM(P34:P36)=0,"","datos erróneos")))</f>
        <v/>
      </c>
      <c r="Q37" s="291"/>
      <c r="R37" s="292"/>
    </row>
    <row r="38" spans="1:39" ht="14.25" customHeight="1" x14ac:dyDescent="0.25">
      <c r="A38" s="437" t="s">
        <v>99</v>
      </c>
      <c r="B38" s="419" t="s">
        <v>335</v>
      </c>
      <c r="C38" s="419"/>
      <c r="D38" s="283">
        <v>0</v>
      </c>
      <c r="E38" s="284">
        <v>0</v>
      </c>
      <c r="F38" s="284">
        <v>0</v>
      </c>
      <c r="G38" s="422">
        <v>0</v>
      </c>
      <c r="H38" s="422"/>
      <c r="J38" s="437" t="s">
        <v>99</v>
      </c>
      <c r="K38" s="419" t="s">
        <v>335</v>
      </c>
      <c r="L38" s="419"/>
      <c r="M38" s="283">
        <v>0</v>
      </c>
      <c r="N38" s="284">
        <v>0</v>
      </c>
      <c r="O38" s="284">
        <v>0</v>
      </c>
      <c r="P38" s="422">
        <v>0</v>
      </c>
      <c r="Q38" s="422"/>
      <c r="S38" s="3"/>
    </row>
    <row r="39" spans="1:39" ht="14.25" customHeight="1" x14ac:dyDescent="0.25">
      <c r="A39" s="437"/>
      <c r="B39" s="419" t="s">
        <v>336</v>
      </c>
      <c r="C39" s="285" t="s">
        <v>4</v>
      </c>
      <c r="D39" s="284">
        <v>0</v>
      </c>
      <c r="E39" s="284">
        <v>0</v>
      </c>
      <c r="F39" s="284">
        <v>0</v>
      </c>
      <c r="G39" s="279">
        <f>ROUNDUP(G42*G38,0)</f>
        <v>0</v>
      </c>
      <c r="H39" s="279" t="str">
        <f>IFERROR(H42*G38,"")</f>
        <v/>
      </c>
      <c r="J39" s="437"/>
      <c r="K39" s="419" t="s">
        <v>336</v>
      </c>
      <c r="L39" s="285" t="s">
        <v>4</v>
      </c>
      <c r="M39" s="284">
        <v>0</v>
      </c>
      <c r="N39" s="284">
        <v>0</v>
      </c>
      <c r="O39" s="284">
        <v>0</v>
      </c>
      <c r="P39" s="279">
        <f>ROUNDUP(P$34*P$38,0)</f>
        <v>0</v>
      </c>
      <c r="Q39" s="279" t="str">
        <f>IFERROR(Q42*P38,"")</f>
        <v/>
      </c>
      <c r="S39" s="3"/>
    </row>
    <row r="40" spans="1:39" ht="14.25" customHeight="1" x14ac:dyDescent="0.25">
      <c r="A40" s="437"/>
      <c r="B40" s="419"/>
      <c r="C40" s="285" t="s">
        <v>5</v>
      </c>
      <c r="D40" s="284">
        <v>0</v>
      </c>
      <c r="E40" s="284">
        <v>0</v>
      </c>
      <c r="F40" s="284">
        <v>0</v>
      </c>
      <c r="G40" s="279">
        <f>ROUNDUP(G43*G39,0)</f>
        <v>0</v>
      </c>
      <c r="H40" s="279" t="str">
        <f>IFERROR(H43*G38,"")</f>
        <v/>
      </c>
      <c r="J40" s="437"/>
      <c r="K40" s="419"/>
      <c r="L40" s="285" t="s">
        <v>5</v>
      </c>
      <c r="M40" s="284">
        <v>0</v>
      </c>
      <c r="N40" s="284">
        <v>0</v>
      </c>
      <c r="O40" s="284">
        <v>0</v>
      </c>
      <c r="P40" s="279">
        <f t="shared" ref="P40:P41" si="22">ROUNDUP(P$34*P$38,0)</f>
        <v>0</v>
      </c>
      <c r="Q40" s="279" t="str">
        <f>IFERROR(Q43*P38,"")</f>
        <v/>
      </c>
      <c r="S40" s="3"/>
    </row>
    <row r="41" spans="1:39" ht="14.25" customHeight="1" x14ac:dyDescent="0.25">
      <c r="A41" s="437"/>
      <c r="B41" s="419"/>
      <c r="C41" s="285" t="s">
        <v>11</v>
      </c>
      <c r="D41" s="284">
        <v>0</v>
      </c>
      <c r="E41" s="284">
        <v>0</v>
      </c>
      <c r="F41" s="284">
        <v>0</v>
      </c>
      <c r="G41" s="279">
        <f>ROUNDUP(G44*G40,0)</f>
        <v>0</v>
      </c>
      <c r="H41" s="279" t="str">
        <f>IFERROR(H44*G38,"")</f>
        <v/>
      </c>
      <c r="I41" s="160"/>
      <c r="J41" s="437"/>
      <c r="K41" s="419"/>
      <c r="L41" s="285" t="s">
        <v>11</v>
      </c>
      <c r="M41" s="284">
        <v>0</v>
      </c>
      <c r="N41" s="284">
        <v>0</v>
      </c>
      <c r="O41" s="284">
        <v>0</v>
      </c>
      <c r="P41" s="279">
        <f t="shared" si="22"/>
        <v>0</v>
      </c>
      <c r="Q41" s="279" t="str">
        <f>IFERROR(Q44*P38,"")</f>
        <v/>
      </c>
      <c r="S41" s="3"/>
    </row>
    <row r="42" spans="1:39" ht="14.25" customHeight="1" x14ac:dyDescent="0.25">
      <c r="A42" s="437"/>
      <c r="B42" s="419" t="s">
        <v>124</v>
      </c>
      <c r="C42" s="285" t="s">
        <v>4</v>
      </c>
      <c r="D42" s="280" t="str">
        <f>IFERROR(D39/D38,"")</f>
        <v/>
      </c>
      <c r="E42" s="280" t="str">
        <f t="shared" ref="E42:F42" si="23">IFERROR(E39/E38,"")</f>
        <v/>
      </c>
      <c r="F42" s="280" t="str">
        <f t="shared" si="23"/>
        <v/>
      </c>
      <c r="G42" s="286">
        <v>0</v>
      </c>
      <c r="H42" s="281" t="str">
        <f>IFERROR(FORECAST(G$20,D42:F42,D$20:F$20),"")</f>
        <v/>
      </c>
      <c r="J42" s="437"/>
      <c r="K42" s="419" t="s">
        <v>124</v>
      </c>
      <c r="L42" s="285" t="s">
        <v>4</v>
      </c>
      <c r="M42" s="280" t="str">
        <f>IFERROR(M39/M38,"")</f>
        <v/>
      </c>
      <c r="N42" s="280" t="str">
        <f t="shared" ref="N42:O42" si="24">IFERROR(N39/N38,"")</f>
        <v/>
      </c>
      <c r="O42" s="280" t="str">
        <f t="shared" si="24"/>
        <v/>
      </c>
      <c r="P42" s="286">
        <v>0</v>
      </c>
      <c r="Q42" s="281" t="str">
        <f>IFERROR(FORECAST(P$20,M42:O42,M$20:O$20),"")</f>
        <v/>
      </c>
      <c r="S42" s="3"/>
    </row>
    <row r="43" spans="1:39" ht="14.25" customHeight="1" x14ac:dyDescent="0.25">
      <c r="A43" s="437"/>
      <c r="B43" s="419"/>
      <c r="C43" s="285" t="s">
        <v>5</v>
      </c>
      <c r="D43" s="280" t="str">
        <f>IFERROR(D40/D38,"")</f>
        <v/>
      </c>
      <c r="E43" s="280" t="str">
        <f t="shared" ref="E43:F43" si="25">IFERROR(E40/E38,"")</f>
        <v/>
      </c>
      <c r="F43" s="280" t="str">
        <f t="shared" si="25"/>
        <v/>
      </c>
      <c r="G43" s="286">
        <v>0</v>
      </c>
      <c r="H43" s="281" t="str">
        <f>IFERROR(FORECAST(G$20,D43:F43,D$20:F$20),"")</f>
        <v/>
      </c>
      <c r="J43" s="437"/>
      <c r="K43" s="419"/>
      <c r="L43" s="285" t="s">
        <v>5</v>
      </c>
      <c r="M43" s="280" t="str">
        <f t="shared" ref="M43:O44" si="26">IFERROR(M40/M39,"")</f>
        <v/>
      </c>
      <c r="N43" s="280" t="str">
        <f t="shared" si="26"/>
        <v/>
      </c>
      <c r="O43" s="280" t="str">
        <f t="shared" si="26"/>
        <v/>
      </c>
      <c r="P43" s="286">
        <v>0</v>
      </c>
      <c r="Q43" s="281" t="str">
        <f t="shared" ref="Q43:Q44" si="27">IFERROR(FORECAST(P$20,M43:O43,M$20:O$20),"")</f>
        <v/>
      </c>
      <c r="S43" s="3"/>
    </row>
    <row r="44" spans="1:39" ht="14.25" customHeight="1" x14ac:dyDescent="0.25">
      <c r="A44" s="437"/>
      <c r="B44" s="419"/>
      <c r="C44" s="285" t="s">
        <v>11</v>
      </c>
      <c r="D44" s="280" t="str">
        <f>IFERROR(D41/D38,"")</f>
        <v/>
      </c>
      <c r="E44" s="280" t="str">
        <f t="shared" ref="E44:F44" si="28">IFERROR(E41/E38,"")</f>
        <v/>
      </c>
      <c r="F44" s="280" t="str">
        <f t="shared" si="28"/>
        <v/>
      </c>
      <c r="G44" s="286">
        <v>0</v>
      </c>
      <c r="H44" s="281" t="str">
        <f>IFERROR(FORECAST(G$20,D44:F44,D$20:F$20),"")</f>
        <v/>
      </c>
      <c r="I44" s="32"/>
      <c r="J44" s="437"/>
      <c r="K44" s="419"/>
      <c r="L44" s="285" t="s">
        <v>11</v>
      </c>
      <c r="M44" s="280" t="str">
        <f t="shared" si="26"/>
        <v/>
      </c>
      <c r="N44" s="280" t="str">
        <f t="shared" si="26"/>
        <v/>
      </c>
      <c r="O44" s="280" t="str">
        <f t="shared" si="26"/>
        <v/>
      </c>
      <c r="P44" s="286">
        <v>0</v>
      </c>
      <c r="Q44" s="281" t="str">
        <f t="shared" si="27"/>
        <v/>
      </c>
    </row>
    <row r="45" spans="1:39" s="293" customFormat="1" ht="12" customHeight="1" x14ac:dyDescent="0.25">
      <c r="A45" s="287"/>
      <c r="B45" s="288"/>
      <c r="C45" s="289"/>
      <c r="D45" s="290" t="str">
        <f>IF(SUM(D39:D41)=D38,"","datos erróneos")</f>
        <v/>
      </c>
      <c r="E45" s="290" t="str">
        <f>IF(SUM(E39:E41)=E38,"","datos erróneos")</f>
        <v/>
      </c>
      <c r="F45" s="290" t="str">
        <f>IF(SUM(F39:F41)=F38,"","datos erróneos")</f>
        <v/>
      </c>
      <c r="G45" s="290" t="str">
        <f>IF(SUM(G42:G44)=1,"",(IF(SUM(G42:G44)=0,"","datos erróneos")))</f>
        <v/>
      </c>
      <c r="H45" s="291"/>
      <c r="I45" s="292"/>
      <c r="J45" s="287"/>
      <c r="K45" s="288"/>
      <c r="L45" s="289"/>
      <c r="M45" s="290" t="str">
        <f>IF(SUM(M39:M41)=M38,"","datos erróneos")</f>
        <v/>
      </c>
      <c r="N45" s="290" t="str">
        <f>IF(SUM(N39:N41)=N38,"","datos erróneos")</f>
        <v/>
      </c>
      <c r="O45" s="290" t="str">
        <f>IF(SUM(O39:O41)=O38,"","datos erróneos")</f>
        <v/>
      </c>
      <c r="P45" s="290" t="str">
        <f>IF(SUM(P42:P44)=1,"",(IF(SUM(P42:P44)=0,"","datos erróneos")))</f>
        <v/>
      </c>
      <c r="Q45" s="291"/>
      <c r="R45" s="292"/>
    </row>
    <row r="46" spans="1:39" ht="13.5" customHeight="1" x14ac:dyDescent="0.25">
      <c r="A46" s="38" t="s">
        <v>334</v>
      </c>
      <c r="B46" s="39"/>
      <c r="C46" s="39"/>
      <c r="D46" s="36"/>
      <c r="E46" s="39"/>
      <c r="F46" s="39"/>
      <c r="G46" s="39"/>
      <c r="H46" s="39"/>
      <c r="I46" s="40"/>
      <c r="J46" s="36"/>
      <c r="K46" s="36"/>
      <c r="L46" s="36"/>
      <c r="M46" s="39"/>
      <c r="N46" s="39"/>
      <c r="O46" s="39"/>
      <c r="P46" s="39"/>
      <c r="Q46" s="39"/>
      <c r="R46" s="42"/>
      <c r="S46" s="1"/>
      <c r="T46" s="1"/>
      <c r="U46" s="1"/>
      <c r="V46" s="1"/>
      <c r="W46" s="1"/>
      <c r="X46" s="1"/>
      <c r="Y46" s="1"/>
      <c r="Z46" s="1"/>
      <c r="AA46" s="1"/>
      <c r="AB46" s="1"/>
      <c r="AC46" s="1"/>
      <c r="AD46" s="1"/>
      <c r="AE46" s="1"/>
      <c r="AF46" s="1"/>
      <c r="AG46" s="1"/>
      <c r="AH46" s="1"/>
      <c r="AI46" s="1"/>
      <c r="AJ46" s="1"/>
      <c r="AK46" s="1"/>
      <c r="AL46" s="1"/>
      <c r="AM46" s="1"/>
    </row>
    <row r="47" spans="1:39" s="1" customFormat="1" ht="13.5" customHeight="1" x14ac:dyDescent="0.25">
      <c r="A47" s="38" t="s">
        <v>131</v>
      </c>
      <c r="B47" s="41"/>
      <c r="C47" s="41"/>
      <c r="D47" s="41"/>
      <c r="E47" s="41"/>
      <c r="F47" s="41"/>
      <c r="G47" s="41"/>
      <c r="H47" s="41"/>
      <c r="I47" s="42"/>
      <c r="J47" s="43"/>
      <c r="K47" s="43"/>
      <c r="L47" s="43"/>
      <c r="M47" s="41"/>
      <c r="N47" s="41"/>
      <c r="O47" s="41"/>
      <c r="P47" s="41"/>
      <c r="Q47" s="41"/>
      <c r="R47" s="42"/>
    </row>
    <row r="48" spans="1:39" s="1" customFormat="1" ht="28.5" customHeight="1" x14ac:dyDescent="0.25">
      <c r="A48" s="425" t="s">
        <v>220</v>
      </c>
      <c r="B48" s="425"/>
      <c r="C48" s="425"/>
      <c r="D48" s="425"/>
      <c r="E48" s="425"/>
      <c r="F48" s="425"/>
      <c r="G48" s="425"/>
      <c r="H48" s="425"/>
      <c r="I48" s="425"/>
      <c r="J48" s="425"/>
      <c r="K48" s="425"/>
      <c r="L48" s="425"/>
      <c r="M48" s="425"/>
      <c r="N48" s="425"/>
      <c r="O48" s="425"/>
      <c r="P48" s="425"/>
      <c r="Q48" s="425"/>
      <c r="R48" s="42"/>
    </row>
    <row r="49" spans="1:18" s="1" customFormat="1" ht="13.5" customHeight="1" x14ac:dyDescent="0.25">
      <c r="A49" s="38" t="s">
        <v>130</v>
      </c>
      <c r="B49" s="41"/>
      <c r="C49" s="41"/>
      <c r="D49" s="41"/>
      <c r="E49" s="41"/>
      <c r="F49" s="41"/>
      <c r="G49" s="41"/>
      <c r="H49" s="41"/>
      <c r="I49" s="42"/>
      <c r="J49" s="43"/>
      <c r="K49" s="43"/>
      <c r="L49" s="43"/>
      <c r="M49" s="41"/>
      <c r="N49" s="41"/>
      <c r="O49" s="41"/>
      <c r="P49" s="41"/>
      <c r="Q49" s="41"/>
      <c r="R49" s="42"/>
    </row>
    <row r="50" spans="1:18" s="1" customFormat="1" ht="21" customHeight="1" x14ac:dyDescent="0.25">
      <c r="A50" s="42"/>
      <c r="B50" s="41"/>
      <c r="C50" s="41"/>
      <c r="D50" s="41"/>
      <c r="E50" s="41"/>
      <c r="F50" s="41"/>
      <c r="G50" s="41"/>
      <c r="H50" s="41"/>
      <c r="I50" s="42"/>
      <c r="J50" s="43"/>
      <c r="K50" s="43"/>
      <c r="L50" s="43"/>
      <c r="M50" s="41"/>
      <c r="N50" s="41"/>
      <c r="O50" s="41"/>
      <c r="P50" s="41"/>
      <c r="Q50" s="41"/>
      <c r="R50" s="42"/>
    </row>
    <row r="53" spans="1:18" ht="15" customHeight="1" x14ac:dyDescent="0.25">
      <c r="A53" s="434" t="s">
        <v>332</v>
      </c>
      <c r="B53" s="434"/>
      <c r="C53" s="434"/>
      <c r="D53" s="434"/>
      <c r="E53" s="434"/>
      <c r="F53" s="434"/>
      <c r="G53" s="434"/>
      <c r="H53" s="434"/>
      <c r="I53" s="434"/>
      <c r="J53" s="434"/>
      <c r="K53" s="434"/>
      <c r="L53" s="434"/>
      <c r="M53" s="434"/>
      <c r="N53" s="434"/>
      <c r="O53" s="434"/>
      <c r="P53" s="434"/>
      <c r="Q53" s="434"/>
    </row>
    <row r="54" spans="1:18" x14ac:dyDescent="0.25">
      <c r="A54" s="434"/>
      <c r="B54" s="434"/>
      <c r="C54" s="434"/>
      <c r="D54" s="434"/>
      <c r="E54" s="434"/>
      <c r="F54" s="434"/>
      <c r="G54" s="434"/>
      <c r="H54" s="434"/>
      <c r="I54" s="434"/>
      <c r="J54" s="434"/>
      <c r="K54" s="434"/>
      <c r="L54" s="434"/>
      <c r="M54" s="434"/>
      <c r="N54" s="434"/>
      <c r="O54" s="434"/>
      <c r="P54" s="434"/>
      <c r="Q54" s="434"/>
    </row>
    <row r="55" spans="1:18" x14ac:dyDescent="0.25">
      <c r="A55" s="434"/>
      <c r="B55" s="434"/>
      <c r="C55" s="434"/>
      <c r="D55" s="434"/>
      <c r="E55" s="434"/>
      <c r="F55" s="434"/>
      <c r="G55" s="434"/>
      <c r="H55" s="434"/>
      <c r="I55" s="434"/>
      <c r="J55" s="434"/>
      <c r="K55" s="434"/>
      <c r="L55" s="434"/>
      <c r="M55" s="434"/>
      <c r="N55" s="434"/>
      <c r="O55" s="434"/>
      <c r="P55" s="434"/>
      <c r="Q55" s="434"/>
    </row>
    <row r="56" spans="1:18" x14ac:dyDescent="0.25">
      <c r="A56" s="434"/>
      <c r="B56" s="434"/>
      <c r="C56" s="434"/>
      <c r="D56" s="434"/>
      <c r="E56" s="434"/>
      <c r="F56" s="434"/>
      <c r="G56" s="434"/>
      <c r="H56" s="434"/>
      <c r="I56" s="434"/>
      <c r="J56" s="434"/>
      <c r="K56" s="434"/>
      <c r="L56" s="434"/>
      <c r="M56" s="434"/>
      <c r="N56" s="434"/>
      <c r="O56" s="434"/>
      <c r="P56" s="434"/>
      <c r="Q56" s="434"/>
    </row>
    <row r="57" spans="1:18" x14ac:dyDescent="0.25">
      <c r="A57" s="434"/>
      <c r="B57" s="434"/>
      <c r="C57" s="434"/>
      <c r="D57" s="434"/>
      <c r="E57" s="434"/>
      <c r="F57" s="434"/>
      <c r="G57" s="434"/>
      <c r="H57" s="434"/>
      <c r="I57" s="434"/>
      <c r="J57" s="434"/>
      <c r="K57" s="434"/>
      <c r="L57" s="434"/>
      <c r="M57" s="434"/>
      <c r="N57" s="434"/>
      <c r="O57" s="434"/>
      <c r="P57" s="434"/>
      <c r="Q57" s="434"/>
    </row>
    <row r="58" spans="1:18" x14ac:dyDescent="0.25">
      <c r="A58" s="434"/>
      <c r="B58" s="434"/>
      <c r="C58" s="434"/>
      <c r="D58" s="434"/>
      <c r="E58" s="434"/>
      <c r="F58" s="434"/>
      <c r="G58" s="434"/>
      <c r="H58" s="434"/>
      <c r="I58" s="434"/>
      <c r="J58" s="434"/>
      <c r="K58" s="434"/>
      <c r="L58" s="434"/>
      <c r="M58" s="434"/>
      <c r="N58" s="434"/>
      <c r="O58" s="434"/>
      <c r="P58" s="434"/>
      <c r="Q58" s="434"/>
    </row>
    <row r="59" spans="1:18" x14ac:dyDescent="0.25">
      <c r="A59" s="434"/>
      <c r="B59" s="434"/>
      <c r="C59" s="434"/>
      <c r="D59" s="434"/>
      <c r="E59" s="434"/>
      <c r="F59" s="434"/>
      <c r="G59" s="434"/>
      <c r="H59" s="434"/>
      <c r="I59" s="434"/>
      <c r="J59" s="434"/>
      <c r="K59" s="434"/>
      <c r="L59" s="434"/>
      <c r="M59" s="434"/>
      <c r="N59" s="434"/>
      <c r="O59" s="434"/>
      <c r="P59" s="434"/>
      <c r="Q59" s="434"/>
    </row>
    <row r="60" spans="1:18" hidden="1" x14ac:dyDescent="0.25">
      <c r="A60" s="434"/>
      <c r="B60" s="434"/>
      <c r="C60" s="434"/>
      <c r="D60" s="434"/>
      <c r="E60" s="434"/>
      <c r="F60" s="434"/>
      <c r="G60" s="434"/>
      <c r="H60" s="434"/>
      <c r="I60" s="434"/>
      <c r="J60" s="434"/>
      <c r="K60" s="434"/>
      <c r="L60" s="434"/>
      <c r="M60" s="434"/>
      <c r="N60" s="434"/>
      <c r="O60" s="434"/>
      <c r="P60" s="434"/>
      <c r="Q60" s="434"/>
    </row>
    <row r="61" spans="1:18" hidden="1" x14ac:dyDescent="0.25">
      <c r="A61" s="434"/>
      <c r="B61" s="434"/>
      <c r="C61" s="434"/>
      <c r="D61" s="434"/>
      <c r="E61" s="434"/>
      <c r="F61" s="434"/>
      <c r="G61" s="434"/>
      <c r="H61" s="434"/>
      <c r="I61" s="434"/>
      <c r="J61" s="434"/>
      <c r="K61" s="434"/>
      <c r="L61" s="434"/>
      <c r="M61" s="434"/>
      <c r="N61" s="434"/>
      <c r="O61" s="434"/>
      <c r="P61" s="434"/>
      <c r="Q61" s="434"/>
    </row>
    <row r="62" spans="1:18" x14ac:dyDescent="0.25">
      <c r="A62" s="434"/>
      <c r="B62" s="434"/>
      <c r="C62" s="434"/>
      <c r="D62" s="434"/>
      <c r="E62" s="434"/>
      <c r="F62" s="434"/>
      <c r="G62" s="434"/>
      <c r="H62" s="434"/>
      <c r="I62" s="434"/>
      <c r="J62" s="434"/>
      <c r="K62" s="434"/>
      <c r="L62" s="434"/>
      <c r="M62" s="434"/>
      <c r="N62" s="434"/>
      <c r="O62" s="434"/>
      <c r="P62" s="434"/>
      <c r="Q62" s="434"/>
    </row>
  </sheetData>
  <sheetProtection algorithmName="SHA-512" hashValue="Me2BOGPLvVnRxAdjDoUx871/wsvojPKvAyZ5yAdbkq32VI1towSwyhQae1LnR+ZdY7vuiLD7/1P4A2ruAZI50w==" saltValue="riVKeaIqpcuKxA8Id9JyeQ==" spinCount="100000" sheet="1" objects="1" scenarios="1"/>
  <mergeCells count="67">
    <mergeCell ref="A1:O1"/>
    <mergeCell ref="A2:Q2"/>
    <mergeCell ref="A4:Q4"/>
    <mergeCell ref="A48:Q48"/>
    <mergeCell ref="P30:Q30"/>
    <mergeCell ref="B31:B33"/>
    <mergeCell ref="K31:K33"/>
    <mergeCell ref="B34:B36"/>
    <mergeCell ref="K34:K36"/>
    <mergeCell ref="A38:A44"/>
    <mergeCell ref="B38:C38"/>
    <mergeCell ref="G38:H38"/>
    <mergeCell ref="J38:J44"/>
    <mergeCell ref="K38:L38"/>
    <mergeCell ref="P38:Q38"/>
    <mergeCell ref="B39:B41"/>
    <mergeCell ref="K39:K41"/>
    <mergeCell ref="B42:B44"/>
    <mergeCell ref="K42:K44"/>
    <mergeCell ref="A30:A36"/>
    <mergeCell ref="B30:C30"/>
    <mergeCell ref="G30:H30"/>
    <mergeCell ref="J30:J36"/>
    <mergeCell ref="K30:L30"/>
    <mergeCell ref="A20:C21"/>
    <mergeCell ref="G20:H20"/>
    <mergeCell ref="J20:L21"/>
    <mergeCell ref="P20:Q20"/>
    <mergeCell ref="A22:A28"/>
    <mergeCell ref="B22:C22"/>
    <mergeCell ref="G22:H22"/>
    <mergeCell ref="J22:J28"/>
    <mergeCell ref="K22:L22"/>
    <mergeCell ref="P22:Q22"/>
    <mergeCell ref="B23:B25"/>
    <mergeCell ref="K23:K25"/>
    <mergeCell ref="B26:B28"/>
    <mergeCell ref="K26:K28"/>
    <mergeCell ref="D20:D21"/>
    <mergeCell ref="E20:E21"/>
    <mergeCell ref="A53:Q62"/>
    <mergeCell ref="A3:Q3"/>
    <mergeCell ref="A7:Q7"/>
    <mergeCell ref="A9:C10"/>
    <mergeCell ref="G9:H9"/>
    <mergeCell ref="J9:L10"/>
    <mergeCell ref="P9:Q9"/>
    <mergeCell ref="P11:Q11"/>
    <mergeCell ref="B12:B14"/>
    <mergeCell ref="K12:K14"/>
    <mergeCell ref="B15:B17"/>
    <mergeCell ref="K15:K17"/>
    <mergeCell ref="A11:A17"/>
    <mergeCell ref="B11:C11"/>
    <mergeCell ref="G11:H11"/>
    <mergeCell ref="O9:O10"/>
    <mergeCell ref="F20:F21"/>
    <mergeCell ref="M20:M21"/>
    <mergeCell ref="N20:N21"/>
    <mergeCell ref="O20:O21"/>
    <mergeCell ref="D9:D10"/>
    <mergeCell ref="E9:E10"/>
    <mergeCell ref="F9:F10"/>
    <mergeCell ref="M9:M10"/>
    <mergeCell ref="N9:N10"/>
    <mergeCell ref="J11:J17"/>
    <mergeCell ref="K11:L11"/>
  </mergeCells>
  <hyperlinks>
    <hyperlink ref="P1" location="Inicio!A1" display="Ir a Tabla de contenido"/>
  </hyperlinks>
  <pageMargins left="0.7" right="0.7" top="0.75" bottom="0.75" header="0.3" footer="0.3"/>
  <pageSetup paperSize="9" scale="76"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pageSetUpPr fitToPage="1"/>
  </sheetPr>
  <dimension ref="A1:AN100"/>
  <sheetViews>
    <sheetView showGridLines="0" zoomScaleNormal="100" workbookViewId="0">
      <pane ySplit="7" topLeftCell="A8" activePane="bottomLeft" state="frozen"/>
      <selection pane="bottomLeft" activeCell="A8" sqref="A8"/>
    </sheetView>
  </sheetViews>
  <sheetFormatPr baseColWidth="10" defaultRowHeight="15" x14ac:dyDescent="0.25"/>
  <cols>
    <col min="1" max="1" width="10.140625" style="26" customWidth="1"/>
    <col min="2" max="2" width="19.42578125" style="26" customWidth="1"/>
    <col min="3" max="3" width="4.140625" style="26" customWidth="1"/>
    <col min="4" max="8" width="12.42578125" style="26" customWidth="1"/>
    <col min="9" max="9" width="2.42578125" style="26" customWidth="1"/>
    <col min="10" max="10" width="10.42578125" style="26" customWidth="1"/>
    <col min="11" max="11" width="19.42578125" style="26" customWidth="1"/>
    <col min="12" max="12" width="3.85546875" style="26" customWidth="1"/>
    <col min="13" max="16" width="12.42578125" style="26" customWidth="1"/>
    <col min="17" max="17" width="14.140625" style="26" customWidth="1"/>
    <col min="18" max="18" width="2.7109375" style="26" customWidth="1"/>
    <col min="19" max="19" width="34.5703125" style="26" hidden="1" customWidth="1"/>
    <col min="20" max="24" width="5.140625" style="26" hidden="1" customWidth="1"/>
    <col min="25" max="33" width="0" style="26" hidden="1" customWidth="1"/>
    <col min="34" max="35" width="11.42578125" style="26" hidden="1" customWidth="1"/>
    <col min="36" max="38" width="0" style="26" hidden="1" customWidth="1"/>
    <col min="39" max="40" width="11.42578125" style="26"/>
  </cols>
  <sheetData>
    <row r="1" spans="1:19" ht="24" customHeight="1" x14ac:dyDescent="0.35">
      <c r="A1" s="438" t="s">
        <v>8</v>
      </c>
      <c r="B1" s="438"/>
      <c r="C1" s="438"/>
      <c r="D1" s="438"/>
      <c r="E1" s="438"/>
      <c r="F1" s="438"/>
      <c r="G1" s="438"/>
      <c r="H1" s="438"/>
      <c r="I1" s="438"/>
      <c r="J1" s="438"/>
      <c r="K1" s="438"/>
      <c r="L1" s="438"/>
      <c r="M1" s="438"/>
      <c r="N1" s="438"/>
      <c r="O1" s="438"/>
      <c r="P1" s="6" t="s">
        <v>87</v>
      </c>
      <c r="Q1" s="25"/>
    </row>
    <row r="2" spans="1:19" ht="18" customHeight="1" x14ac:dyDescent="0.3">
      <c r="A2" s="439" t="s">
        <v>269</v>
      </c>
      <c r="B2" s="439"/>
      <c r="C2" s="439"/>
      <c r="D2" s="439"/>
      <c r="E2" s="439"/>
      <c r="F2" s="439"/>
      <c r="G2" s="439"/>
      <c r="H2" s="439"/>
      <c r="I2" s="439"/>
      <c r="J2" s="439"/>
      <c r="K2" s="439"/>
      <c r="L2" s="439"/>
      <c r="M2" s="439"/>
      <c r="N2" s="439"/>
      <c r="O2" s="439"/>
    </row>
    <row r="3" spans="1:19" ht="26.25" thickBot="1" x14ac:dyDescent="0.4">
      <c r="A3" s="444"/>
      <c r="B3" s="444"/>
      <c r="C3" s="444"/>
      <c r="D3" s="444"/>
      <c r="E3" s="444"/>
      <c r="F3" s="444"/>
      <c r="G3" s="444"/>
      <c r="H3" s="444"/>
      <c r="I3" s="444"/>
      <c r="J3" s="444"/>
      <c r="K3" s="444"/>
      <c r="L3" s="444"/>
      <c r="M3" s="444"/>
      <c r="N3" s="444"/>
      <c r="O3" s="444"/>
      <c r="P3" s="444"/>
      <c r="Q3" s="444"/>
    </row>
    <row r="4" spans="1:19" ht="22.5" customHeight="1" x14ac:dyDescent="0.4">
      <c r="A4" s="443" t="s">
        <v>278</v>
      </c>
      <c r="B4" s="443"/>
      <c r="C4" s="443"/>
      <c r="D4" s="443"/>
      <c r="E4" s="443"/>
      <c r="F4" s="443"/>
      <c r="G4" s="443"/>
      <c r="H4" s="443"/>
      <c r="I4" s="443"/>
      <c r="J4" s="443"/>
      <c r="K4" s="443"/>
      <c r="L4" s="443"/>
      <c r="M4" s="443"/>
      <c r="N4" s="443"/>
      <c r="O4" s="443"/>
      <c r="P4" s="443"/>
      <c r="Q4" s="443"/>
    </row>
    <row r="5" spans="1:19" ht="22.5" customHeight="1" x14ac:dyDescent="0.4">
      <c r="A5" s="214" t="s">
        <v>330</v>
      </c>
      <c r="B5" s="211"/>
      <c r="C5" s="211"/>
      <c r="D5" s="211"/>
      <c r="E5" s="211"/>
      <c r="F5" s="211"/>
      <c r="G5" s="211"/>
      <c r="H5" s="211"/>
      <c r="I5" s="211"/>
      <c r="J5" s="211"/>
      <c r="K5" s="211"/>
      <c r="L5" s="211"/>
      <c r="M5" s="211"/>
      <c r="N5" s="211"/>
      <c r="O5" s="211"/>
      <c r="P5" s="211"/>
      <c r="Q5" s="211"/>
    </row>
    <row r="6" spans="1:19" ht="22.5" customHeight="1" x14ac:dyDescent="0.25">
      <c r="A6" s="445" t="s">
        <v>337</v>
      </c>
      <c r="B6" s="445"/>
      <c r="C6" s="445"/>
      <c r="D6" s="445"/>
      <c r="E6" s="445"/>
      <c r="F6" s="445"/>
      <c r="G6" s="445"/>
      <c r="H6" s="445"/>
      <c r="I6" s="445"/>
      <c r="J6" s="445"/>
      <c r="K6" s="445"/>
      <c r="L6" s="445"/>
      <c r="M6" s="445"/>
      <c r="N6" s="445"/>
      <c r="O6" s="445"/>
      <c r="P6" s="445"/>
      <c r="Q6" s="445"/>
    </row>
    <row r="7" spans="1:19" ht="22.5" customHeight="1" x14ac:dyDescent="0.25">
      <c r="A7" s="446"/>
      <c r="B7" s="446"/>
      <c r="C7" s="446"/>
      <c r="D7" s="446"/>
      <c r="E7" s="446"/>
      <c r="F7" s="446"/>
      <c r="G7" s="446"/>
      <c r="H7" s="446"/>
      <c r="I7" s="446"/>
      <c r="J7" s="446"/>
      <c r="K7" s="446"/>
      <c r="L7" s="446"/>
      <c r="M7" s="446"/>
      <c r="N7" s="446"/>
      <c r="O7" s="446"/>
      <c r="P7" s="446"/>
      <c r="Q7" s="446"/>
    </row>
    <row r="8" spans="1:19" ht="22.5" customHeight="1" x14ac:dyDescent="0.25">
      <c r="A8" s="218"/>
      <c r="B8" s="218"/>
      <c r="C8" s="218"/>
      <c r="D8" s="218"/>
      <c r="E8" s="218"/>
      <c r="F8" s="218"/>
      <c r="G8" s="218"/>
      <c r="H8" s="218"/>
      <c r="I8" s="218"/>
      <c r="J8" s="218"/>
      <c r="K8" s="218"/>
      <c r="L8" s="218"/>
      <c r="M8" s="218"/>
      <c r="N8" s="218"/>
      <c r="O8" s="218"/>
      <c r="P8" s="218"/>
      <c r="Q8" s="218"/>
    </row>
    <row r="9" spans="1:19" ht="27" x14ac:dyDescent="0.25">
      <c r="A9" s="215" t="s">
        <v>356</v>
      </c>
      <c r="B9" s="32"/>
      <c r="C9" s="32"/>
      <c r="D9" s="32"/>
      <c r="E9" s="32"/>
      <c r="F9" s="32"/>
      <c r="G9" s="32"/>
      <c r="H9" s="32"/>
    </row>
    <row r="10" spans="1:19" ht="22.5" customHeight="1" x14ac:dyDescent="0.25">
      <c r="A10" s="441" t="s">
        <v>13</v>
      </c>
      <c r="B10" s="441"/>
      <c r="C10" s="441"/>
      <c r="D10" s="429">
        <v>2012</v>
      </c>
      <c r="E10" s="429">
        <v>2013</v>
      </c>
      <c r="F10" s="429">
        <v>2014</v>
      </c>
      <c r="G10" s="429">
        <v>2015</v>
      </c>
      <c r="H10" s="429"/>
      <c r="J10" s="441" t="s">
        <v>14</v>
      </c>
      <c r="K10" s="441"/>
      <c r="L10" s="441"/>
      <c r="M10" s="429">
        <v>2012</v>
      </c>
      <c r="N10" s="429">
        <v>2013</v>
      </c>
      <c r="O10" s="429">
        <v>2014</v>
      </c>
      <c r="P10" s="429">
        <v>2015</v>
      </c>
      <c r="Q10" s="429"/>
      <c r="S10" s="44"/>
    </row>
    <row r="11" spans="1:19" ht="23.25" customHeight="1" x14ac:dyDescent="0.25">
      <c r="A11" s="441"/>
      <c r="B11" s="441"/>
      <c r="C11" s="441"/>
      <c r="D11" s="429"/>
      <c r="E11" s="429"/>
      <c r="F11" s="429"/>
      <c r="G11" s="294" t="s">
        <v>125</v>
      </c>
      <c r="H11" s="294" t="s">
        <v>127</v>
      </c>
      <c r="J11" s="441"/>
      <c r="K11" s="441"/>
      <c r="L11" s="441"/>
      <c r="M11" s="429"/>
      <c r="N11" s="429"/>
      <c r="O11" s="429"/>
      <c r="P11" s="294" t="s">
        <v>125</v>
      </c>
      <c r="Q11" s="294" t="s">
        <v>127</v>
      </c>
      <c r="S11" s="44"/>
    </row>
    <row r="12" spans="1:19" ht="12" customHeight="1" x14ac:dyDescent="0.25">
      <c r="A12" s="420" t="s">
        <v>262</v>
      </c>
      <c r="B12" s="419" t="s">
        <v>335</v>
      </c>
      <c r="C12" s="419"/>
      <c r="D12" s="295">
        <f>SUM(D25,D35,D45,D55,D65,D75)</f>
        <v>0</v>
      </c>
      <c r="E12" s="295">
        <f>SUM(E25,E35,E45,E55,E65,E75)</f>
        <v>0</v>
      </c>
      <c r="F12" s="295">
        <f t="shared" ref="F12" si="0">SUM(F25,F35,F45,F55,F65,F75)</f>
        <v>0</v>
      </c>
      <c r="G12" s="442">
        <f>SUM(G25,G35,G45,G55,G65,G75)</f>
        <v>0</v>
      </c>
      <c r="H12" s="442"/>
      <c r="J12" s="420" t="s">
        <v>262</v>
      </c>
      <c r="K12" s="419" t="s">
        <v>335</v>
      </c>
      <c r="L12" s="419"/>
      <c r="M12" s="295">
        <f>SUM(M25,M35,M45,M55,M65,M75)</f>
        <v>0</v>
      </c>
      <c r="N12" s="295">
        <f>SUM(N25,N35,N45,N55,N65,N75)</f>
        <v>0</v>
      </c>
      <c r="O12" s="295">
        <f t="shared" ref="O12" si="1">SUM(O25,O35,O45,O55,O65,O75)</f>
        <v>0</v>
      </c>
      <c r="P12" s="442">
        <f>SUM(P25,P35,P45,P55,P65,P75)</f>
        <v>0</v>
      </c>
      <c r="Q12" s="442"/>
      <c r="S12" s="44"/>
    </row>
    <row r="13" spans="1:19" ht="12" customHeight="1" x14ac:dyDescent="0.25">
      <c r="A13" s="420"/>
      <c r="B13" s="419" t="s">
        <v>336</v>
      </c>
      <c r="C13" s="277" t="s">
        <v>12</v>
      </c>
      <c r="D13" s="296">
        <f>SUM(D26,D36,D46,D56,D66,D76)</f>
        <v>0</v>
      </c>
      <c r="E13" s="296">
        <f>SUM(E26,E36,E46,E56,E66,E76)</f>
        <v>0</v>
      </c>
      <c r="F13" s="296">
        <f t="shared" ref="F13" si="2">SUM(F26,F36,F46,F56,F66,F76)</f>
        <v>0</v>
      </c>
      <c r="G13" s="297" t="str">
        <f>IFERROR(G17*G12,"")</f>
        <v/>
      </c>
      <c r="H13" s="297" t="str">
        <f>IFERROR(H17*G12,"")</f>
        <v/>
      </c>
      <c r="J13" s="420"/>
      <c r="K13" s="419" t="s">
        <v>336</v>
      </c>
      <c r="L13" s="277" t="s">
        <v>12</v>
      </c>
      <c r="M13" s="296">
        <f>SUM(M26,M36,M46,M56,M66,M76)</f>
        <v>0</v>
      </c>
      <c r="N13" s="296">
        <f>SUM(N26,N36,N46,N56,N66,N76)</f>
        <v>0</v>
      </c>
      <c r="O13" s="296">
        <f t="shared" ref="O13" si="3">SUM(O26,O36,O46,O56,O66,O76)</f>
        <v>0</v>
      </c>
      <c r="P13" s="297" t="str">
        <f>IFERROR(P17*P12,"")</f>
        <v/>
      </c>
      <c r="Q13" s="297" t="str">
        <f>IFERROR(Q17*P12,"")</f>
        <v/>
      </c>
      <c r="S13" s="44"/>
    </row>
    <row r="14" spans="1:19" ht="12" customHeight="1" x14ac:dyDescent="0.25">
      <c r="A14" s="420"/>
      <c r="B14" s="419"/>
      <c r="C14" s="277" t="s">
        <v>4</v>
      </c>
      <c r="D14" s="296">
        <f>SUM(D27,D37,D47,D57,D67,D77)</f>
        <v>0</v>
      </c>
      <c r="E14" s="296">
        <f t="shared" ref="E14" si="4">SUM(E27,E37,E47,E57,E67,E77)</f>
        <v>0</v>
      </c>
      <c r="F14" s="296">
        <f>SUM(F27,F37,F47,F57,F67,F77)</f>
        <v>0</v>
      </c>
      <c r="G14" s="297" t="str">
        <f>IFERROR(G18*G12,"")</f>
        <v/>
      </c>
      <c r="H14" s="297" t="str">
        <f>IFERROR(H18*G12,"")</f>
        <v/>
      </c>
      <c r="J14" s="420"/>
      <c r="K14" s="419"/>
      <c r="L14" s="277" t="s">
        <v>4</v>
      </c>
      <c r="M14" s="296">
        <f>SUM(M27,M37,M47,M57,M67,M77)</f>
        <v>0</v>
      </c>
      <c r="N14" s="296">
        <f t="shared" ref="N14:O14" si="5">SUM(N27,N37,N47,N57,N67,N77)</f>
        <v>0</v>
      </c>
      <c r="O14" s="296">
        <f t="shared" si="5"/>
        <v>0</v>
      </c>
      <c r="P14" s="297" t="str">
        <f>IFERROR(P18*P12,"")</f>
        <v/>
      </c>
      <c r="Q14" s="297" t="str">
        <f>IFERROR(Q18*P12,"")</f>
        <v/>
      </c>
      <c r="S14" s="44"/>
    </row>
    <row r="15" spans="1:19" ht="12" customHeight="1" x14ac:dyDescent="0.25">
      <c r="A15" s="420"/>
      <c r="B15" s="419"/>
      <c r="C15" s="277" t="s">
        <v>5</v>
      </c>
      <c r="D15" s="296">
        <f>SUM(D28,D38,D48,D58,D68,D78)</f>
        <v>0</v>
      </c>
      <c r="E15" s="296">
        <f>SUM(E28,E38,E48,E58,E68,E78)</f>
        <v>0</v>
      </c>
      <c r="F15" s="296">
        <f t="shared" ref="F15" si="6">SUM(F28,F38,F48,F58,F68,F78)</f>
        <v>0</v>
      </c>
      <c r="G15" s="297" t="str">
        <f>IFERROR(G19*G12,"")</f>
        <v/>
      </c>
      <c r="H15" s="297" t="str">
        <f>IFERROR(H19*G12,"")</f>
        <v/>
      </c>
      <c r="J15" s="420"/>
      <c r="K15" s="419"/>
      <c r="L15" s="277" t="s">
        <v>5</v>
      </c>
      <c r="M15" s="296">
        <f>SUM(M28,M38,M48,M58,M68,M78)</f>
        <v>0</v>
      </c>
      <c r="N15" s="296">
        <f>SUM(N28,N38,N48,N58,N68,N78)</f>
        <v>0</v>
      </c>
      <c r="O15" s="296">
        <f t="shared" ref="O15" si="7">SUM(O28,O38,O48,O58,O68,O78)</f>
        <v>0</v>
      </c>
      <c r="P15" s="297" t="str">
        <f>IFERROR(P19*P12,"")</f>
        <v/>
      </c>
      <c r="Q15" s="297" t="str">
        <f>IFERROR(Q19*P12,"")</f>
        <v/>
      </c>
      <c r="S15" s="44"/>
    </row>
    <row r="16" spans="1:19" ht="12" customHeight="1" x14ac:dyDescent="0.25">
      <c r="A16" s="420"/>
      <c r="B16" s="419"/>
      <c r="C16" s="277" t="s">
        <v>11</v>
      </c>
      <c r="D16" s="296">
        <f>SUM(D29,D39,D49,D59,D69,D79)</f>
        <v>0</v>
      </c>
      <c r="E16" s="296">
        <f t="shared" ref="E16:F16" si="8">SUM(E29,E39,E49,E59,E69,E79)</f>
        <v>0</v>
      </c>
      <c r="F16" s="296">
        <f t="shared" si="8"/>
        <v>0</v>
      </c>
      <c r="G16" s="297" t="str">
        <f>IFERROR(G20*G12,"")</f>
        <v/>
      </c>
      <c r="H16" s="297" t="str">
        <f>IFERROR(H20*G12,"")</f>
        <v/>
      </c>
      <c r="J16" s="420"/>
      <c r="K16" s="419"/>
      <c r="L16" s="277" t="s">
        <v>11</v>
      </c>
      <c r="M16" s="296">
        <f>SUM(M29,M39,M49,M59,M69,M79)</f>
        <v>0</v>
      </c>
      <c r="N16" s="296">
        <f t="shared" ref="N16:O16" si="9">SUM(N29,N39,N49,N59,N69,N79)</f>
        <v>0</v>
      </c>
      <c r="O16" s="296">
        <f t="shared" si="9"/>
        <v>0</v>
      </c>
      <c r="P16" s="297" t="str">
        <f>IFERROR(P20*P12,"")</f>
        <v/>
      </c>
      <c r="Q16" s="297" t="str">
        <f>IFERROR(Q20*P12,"")</f>
        <v/>
      </c>
      <c r="S16" s="44"/>
    </row>
    <row r="17" spans="1:40" ht="12" customHeight="1" x14ac:dyDescent="0.25">
      <c r="A17" s="420"/>
      <c r="B17" s="419" t="s">
        <v>124</v>
      </c>
      <c r="C17" s="277" t="s">
        <v>12</v>
      </c>
      <c r="D17" s="280" t="str">
        <f>IFERROR(D13/D12,"")</f>
        <v/>
      </c>
      <c r="E17" s="280" t="str">
        <f>IFERROR(E13/E12,"")</f>
        <v/>
      </c>
      <c r="F17" s="280" t="str">
        <f>IFERROR(F13/F12,"")</f>
        <v/>
      </c>
      <c r="G17" s="298" t="str">
        <f>IFERROR(SUM(G26,G36,G46,G56,G66,G76)/SUM(G25,G35,G45,G55,G65,G75),"")</f>
        <v/>
      </c>
      <c r="H17" s="281" t="str">
        <f>IFERROR(FORECAST(G10,D17:F17,D10:F10),"")</f>
        <v/>
      </c>
      <c r="J17" s="420"/>
      <c r="K17" s="419" t="s">
        <v>124</v>
      </c>
      <c r="L17" s="277" t="s">
        <v>12</v>
      </c>
      <c r="M17" s="280" t="str">
        <f>IFERROR(M13/M12,"")</f>
        <v/>
      </c>
      <c r="N17" s="280" t="str">
        <f>IFERROR(N13/N12,"")</f>
        <v/>
      </c>
      <c r="O17" s="280" t="str">
        <f>IFERROR(O13/O12,"")</f>
        <v/>
      </c>
      <c r="P17" s="298" t="str">
        <f>IFERROR(SUM(P26,P36,P46,P56,P66,P76)/SUM(P25,P35,P45,P55,P65,P75),"")</f>
        <v/>
      </c>
      <c r="Q17" s="281" t="str">
        <f>IFERROR(FORECAST(P10,M17:O17,M10:O10),"")</f>
        <v/>
      </c>
      <c r="S17" s="44"/>
    </row>
    <row r="18" spans="1:40" ht="12" customHeight="1" x14ac:dyDescent="0.25">
      <c r="A18" s="420"/>
      <c r="B18" s="419"/>
      <c r="C18" s="277" t="s">
        <v>4</v>
      </c>
      <c r="D18" s="280" t="str">
        <f>IFERROR(D14/D12,"")</f>
        <v/>
      </c>
      <c r="E18" s="280" t="str">
        <f>IFERROR(E14/E12,"")</f>
        <v/>
      </c>
      <c r="F18" s="280" t="str">
        <f>IFERROR(F14/F12,"")</f>
        <v/>
      </c>
      <c r="G18" s="298" t="str">
        <f>IFERROR(SUM(G27,G37,G47,G57,G67,G77)/SUM(G25,G35,G45,G55,G65,G75),"")</f>
        <v/>
      </c>
      <c r="H18" s="281" t="str">
        <f>IFERROR(FORECAST(G10,D18:F18,D10:F10),"")</f>
        <v/>
      </c>
      <c r="J18" s="420"/>
      <c r="K18" s="419"/>
      <c r="L18" s="277" t="s">
        <v>4</v>
      </c>
      <c r="M18" s="280" t="str">
        <f>IFERROR(M14/M12,"")</f>
        <v/>
      </c>
      <c r="N18" s="280" t="str">
        <f>IFERROR(N14/N12,"")</f>
        <v/>
      </c>
      <c r="O18" s="280" t="str">
        <f>IFERROR(O14/O12,"")</f>
        <v/>
      </c>
      <c r="P18" s="298" t="str">
        <f>IFERROR(SUM(P27,P37,P47,P57,P67,P77)/SUM(P25,P35,P45,P55,P65,P75),"")</f>
        <v/>
      </c>
      <c r="Q18" s="281" t="str">
        <f>IFERROR(FORECAST(P10,M18:O18,M10:O10),"")</f>
        <v/>
      </c>
      <c r="S18" s="44"/>
    </row>
    <row r="19" spans="1:40" ht="12" customHeight="1" x14ac:dyDescent="0.25">
      <c r="A19" s="420"/>
      <c r="B19" s="419"/>
      <c r="C19" s="277" t="s">
        <v>5</v>
      </c>
      <c r="D19" s="280" t="str">
        <f>IFERROR(D15/D12,"")</f>
        <v/>
      </c>
      <c r="E19" s="280" t="str">
        <f>IFERROR(E15/E12,"")</f>
        <v/>
      </c>
      <c r="F19" s="280" t="str">
        <f>IFERROR(F15/F12,"")</f>
        <v/>
      </c>
      <c r="G19" s="298" t="str">
        <f>IFERROR(SUM(G28,G38,G48,G58,G68,G78)/SUM(G25,G35,G45,G55,G65,G75),"")</f>
        <v/>
      </c>
      <c r="H19" s="281" t="str">
        <f>IFERROR(FORECAST(G10,D19:F19,D10:F10),"")</f>
        <v/>
      </c>
      <c r="J19" s="420"/>
      <c r="K19" s="419"/>
      <c r="L19" s="277" t="s">
        <v>5</v>
      </c>
      <c r="M19" s="280" t="str">
        <f>IFERROR(M15/M12,"")</f>
        <v/>
      </c>
      <c r="N19" s="280" t="str">
        <f>IFERROR(N15/N12,"")</f>
        <v/>
      </c>
      <c r="O19" s="280" t="str">
        <f>IFERROR(O15/O12,"")</f>
        <v/>
      </c>
      <c r="P19" s="298" t="str">
        <f>IFERROR(SUM(P28,P38,P48,P58,P68,P78)/SUM(P25,P35,P45,P55,P65,P75),"")</f>
        <v/>
      </c>
      <c r="Q19" s="281" t="str">
        <f>IFERROR(FORECAST(P10,M19:O19,M10:O10),"")</f>
        <v/>
      </c>
      <c r="S19" s="44"/>
    </row>
    <row r="20" spans="1:40" ht="12" customHeight="1" x14ac:dyDescent="0.25">
      <c r="A20" s="420"/>
      <c r="B20" s="419"/>
      <c r="C20" s="277" t="s">
        <v>11</v>
      </c>
      <c r="D20" s="299" t="str">
        <f>IFERROR(D16/D12,"")</f>
        <v/>
      </c>
      <c r="E20" s="299" t="str">
        <f>IFERROR(E16/E12,"")</f>
        <v/>
      </c>
      <c r="F20" s="299" t="str">
        <f>IFERROR(F16/F12,"")</f>
        <v/>
      </c>
      <c r="G20" s="298" t="str">
        <f>IFERROR(SUM(G29,G39,G49,G59,G69,G79)/SUM(G25,G35,G45,G55,G65,G75),"")</f>
        <v/>
      </c>
      <c r="H20" s="281" t="str">
        <f>IFERROR(FORECAST(G10,D20:F20,D10:F10),"")</f>
        <v/>
      </c>
      <c r="I20" s="32"/>
      <c r="J20" s="420"/>
      <c r="K20" s="419"/>
      <c r="L20" s="277" t="s">
        <v>11</v>
      </c>
      <c r="M20" s="299" t="str">
        <f>IFERROR(M16/M12,"")</f>
        <v/>
      </c>
      <c r="N20" s="299" t="str">
        <f>IFERROR(N16/N12,"")</f>
        <v/>
      </c>
      <c r="O20" s="299" t="str">
        <f>IFERROR(O16/O12,"")</f>
        <v/>
      </c>
      <c r="P20" s="298" t="str">
        <f>IFERROR(SUM(P29,P39,P49,P59,P69,P79)/SUM(P25,P35,P45,P55,P65,P75),"")</f>
        <v/>
      </c>
      <c r="Q20" s="281" t="str">
        <f>IFERROR(FORECAST(P10,M20:O20,M10:O10),"")</f>
        <v/>
      </c>
    </row>
    <row r="21" spans="1:40" s="4" customFormat="1" ht="42.75" customHeight="1" x14ac:dyDescent="0.5">
      <c r="A21" s="216" t="s">
        <v>367</v>
      </c>
      <c r="B21" s="34"/>
      <c r="C21" s="34"/>
      <c r="D21" s="34"/>
      <c r="E21" s="34"/>
      <c r="F21" s="34"/>
      <c r="G21" s="34"/>
      <c r="H21" s="34"/>
      <c r="I21" s="35"/>
      <c r="J21" s="35"/>
      <c r="K21" s="35"/>
      <c r="L21" s="35"/>
      <c r="M21" s="34"/>
      <c r="N21" s="34"/>
      <c r="O21" s="34"/>
      <c r="P21" s="34"/>
      <c r="Q21" s="34"/>
      <c r="R21" s="35"/>
      <c r="S21" s="35"/>
      <c r="T21" s="35"/>
      <c r="U21" s="35"/>
      <c r="V21" s="35"/>
      <c r="W21" s="35"/>
      <c r="X21" s="35"/>
      <c r="Y21" s="35"/>
      <c r="Z21" s="35"/>
      <c r="AA21" s="35"/>
      <c r="AB21" s="35"/>
      <c r="AC21" s="35"/>
      <c r="AD21" s="35"/>
      <c r="AE21" s="35"/>
      <c r="AF21" s="35"/>
      <c r="AG21" s="35"/>
      <c r="AH21" s="35"/>
      <c r="AI21" s="35"/>
      <c r="AJ21" s="35"/>
      <c r="AK21" s="35"/>
      <c r="AL21" s="35"/>
      <c r="AM21" s="35"/>
      <c r="AN21" s="35"/>
    </row>
    <row r="22" spans="1:40" ht="4.5" customHeight="1" x14ac:dyDescent="0.25">
      <c r="A22" s="33"/>
      <c r="B22" s="32"/>
      <c r="C22" s="32"/>
      <c r="D22" s="32"/>
      <c r="E22" s="32"/>
      <c r="F22" s="32"/>
      <c r="G22" s="32"/>
      <c r="H22" s="32"/>
      <c r="M22" s="32"/>
      <c r="N22" s="32"/>
      <c r="O22" s="32"/>
      <c r="P22" s="32"/>
      <c r="Q22" s="32"/>
    </row>
    <row r="23" spans="1:40" ht="22.5" customHeight="1" x14ac:dyDescent="0.25">
      <c r="A23" s="436" t="s">
        <v>13</v>
      </c>
      <c r="B23" s="436"/>
      <c r="C23" s="436"/>
      <c r="D23" s="421">
        <v>2012</v>
      </c>
      <c r="E23" s="421">
        <v>2013</v>
      </c>
      <c r="F23" s="421">
        <v>2014</v>
      </c>
      <c r="G23" s="421">
        <v>2015</v>
      </c>
      <c r="H23" s="421"/>
      <c r="J23" s="436" t="s">
        <v>14</v>
      </c>
      <c r="K23" s="436"/>
      <c r="L23" s="436"/>
      <c r="M23" s="421">
        <v>2012</v>
      </c>
      <c r="N23" s="421">
        <v>2013</v>
      </c>
      <c r="O23" s="421">
        <v>2014</v>
      </c>
      <c r="P23" s="421">
        <v>2015</v>
      </c>
      <c r="Q23" s="421"/>
      <c r="S23" s="44"/>
    </row>
    <row r="24" spans="1:40" ht="23.25" customHeight="1" x14ac:dyDescent="0.25">
      <c r="A24" s="436"/>
      <c r="B24" s="436"/>
      <c r="C24" s="436"/>
      <c r="D24" s="421"/>
      <c r="E24" s="421"/>
      <c r="F24" s="421"/>
      <c r="G24" s="274" t="s">
        <v>125</v>
      </c>
      <c r="H24" s="274" t="s">
        <v>127</v>
      </c>
      <c r="J24" s="436"/>
      <c r="K24" s="436"/>
      <c r="L24" s="436"/>
      <c r="M24" s="421"/>
      <c r="N24" s="421"/>
      <c r="O24" s="421"/>
      <c r="P24" s="274" t="s">
        <v>125</v>
      </c>
      <c r="Q24" s="274" t="s">
        <v>127</v>
      </c>
      <c r="S24" s="44"/>
    </row>
    <row r="25" spans="1:40" ht="12" customHeight="1" x14ac:dyDescent="0.25">
      <c r="A25" s="437" t="s">
        <v>100</v>
      </c>
      <c r="B25" s="419" t="s">
        <v>335</v>
      </c>
      <c r="C25" s="419"/>
      <c r="D25" s="283">
        <v>0</v>
      </c>
      <c r="E25" s="284">
        <v>0</v>
      </c>
      <c r="F25" s="284">
        <v>0</v>
      </c>
      <c r="G25" s="422">
        <v>0</v>
      </c>
      <c r="H25" s="422"/>
      <c r="J25" s="437" t="s">
        <v>100</v>
      </c>
      <c r="K25" s="419" t="s">
        <v>335</v>
      </c>
      <c r="L25" s="419"/>
      <c r="M25" s="283">
        <v>0</v>
      </c>
      <c r="N25" s="284">
        <v>0</v>
      </c>
      <c r="O25" s="284">
        <v>0</v>
      </c>
      <c r="P25" s="422"/>
      <c r="Q25" s="422"/>
      <c r="S25" s="44"/>
    </row>
    <row r="26" spans="1:40" ht="12" customHeight="1" x14ac:dyDescent="0.25">
      <c r="A26" s="437"/>
      <c r="B26" s="419" t="s">
        <v>336</v>
      </c>
      <c r="C26" s="285" t="s">
        <v>12</v>
      </c>
      <c r="D26" s="300">
        <v>0</v>
      </c>
      <c r="E26" s="300">
        <v>0</v>
      </c>
      <c r="F26" s="300">
        <v>0</v>
      </c>
      <c r="G26" s="279">
        <f>ROUNDUP(G30*G25,0)</f>
        <v>0</v>
      </c>
      <c r="H26" s="297" t="str">
        <f>IFERROR(H30*G25,"")</f>
        <v/>
      </c>
      <c r="J26" s="437"/>
      <c r="K26" s="419" t="s">
        <v>336</v>
      </c>
      <c r="L26" s="285" t="s">
        <v>12</v>
      </c>
      <c r="M26" s="300">
        <v>0</v>
      </c>
      <c r="N26" s="300">
        <v>0</v>
      </c>
      <c r="O26" s="300">
        <v>0</v>
      </c>
      <c r="P26" s="279">
        <f>ROUNDUP(P30*P25,0)</f>
        <v>0</v>
      </c>
      <c r="Q26" s="297" t="str">
        <f>IFERROR(Q30*P25,"")</f>
        <v/>
      </c>
      <c r="S26" s="44"/>
    </row>
    <row r="27" spans="1:40" ht="12" customHeight="1" x14ac:dyDescent="0.25">
      <c r="A27" s="437"/>
      <c r="B27" s="419"/>
      <c r="C27" s="285" t="s">
        <v>4</v>
      </c>
      <c r="D27" s="300">
        <v>0</v>
      </c>
      <c r="E27" s="300">
        <v>0</v>
      </c>
      <c r="F27" s="300">
        <v>0</v>
      </c>
      <c r="G27" s="279">
        <f>ROUNDUP(G31*G25,0)</f>
        <v>0</v>
      </c>
      <c r="H27" s="297" t="str">
        <f>IFERROR(H31*G25,"")</f>
        <v/>
      </c>
      <c r="J27" s="437"/>
      <c r="K27" s="419"/>
      <c r="L27" s="285" t="s">
        <v>4</v>
      </c>
      <c r="M27" s="300">
        <v>0</v>
      </c>
      <c r="N27" s="300">
        <v>0</v>
      </c>
      <c r="O27" s="300">
        <v>0</v>
      </c>
      <c r="P27" s="279">
        <f>ROUNDUP(P31*P25,0)</f>
        <v>0</v>
      </c>
      <c r="Q27" s="297" t="str">
        <f>IFERROR(Q31*P25,"")</f>
        <v/>
      </c>
      <c r="S27" s="44"/>
    </row>
    <row r="28" spans="1:40" ht="12" customHeight="1" x14ac:dyDescent="0.25">
      <c r="A28" s="437"/>
      <c r="B28" s="419"/>
      <c r="C28" s="285" t="s">
        <v>5</v>
      </c>
      <c r="D28" s="300">
        <v>0</v>
      </c>
      <c r="E28" s="300">
        <v>0</v>
      </c>
      <c r="F28" s="300">
        <v>0</v>
      </c>
      <c r="G28" s="279">
        <f>ROUNDUP(G32*G25,0)</f>
        <v>0</v>
      </c>
      <c r="H28" s="297" t="str">
        <f>IFERROR(H32*G25,"")</f>
        <v/>
      </c>
      <c r="J28" s="437"/>
      <c r="K28" s="419"/>
      <c r="L28" s="285" t="s">
        <v>5</v>
      </c>
      <c r="M28" s="300">
        <v>0</v>
      </c>
      <c r="N28" s="300">
        <v>0</v>
      </c>
      <c r="O28" s="300">
        <v>0</v>
      </c>
      <c r="P28" s="279">
        <f>ROUNDUP(P32*P25,0)</f>
        <v>0</v>
      </c>
      <c r="Q28" s="297" t="str">
        <f>IFERROR(Q32*P25,"")</f>
        <v/>
      </c>
      <c r="S28" s="44"/>
    </row>
    <row r="29" spans="1:40" ht="12" customHeight="1" x14ac:dyDescent="0.25">
      <c r="A29" s="437"/>
      <c r="B29" s="419"/>
      <c r="C29" s="285" t="s">
        <v>11</v>
      </c>
      <c r="D29" s="300">
        <v>0</v>
      </c>
      <c r="E29" s="300">
        <v>0</v>
      </c>
      <c r="F29" s="300">
        <v>0</v>
      </c>
      <c r="G29" s="279">
        <f>ROUNDUP(G33*G25,0)</f>
        <v>0</v>
      </c>
      <c r="H29" s="297" t="str">
        <f>IFERROR(H33*G25,"")</f>
        <v/>
      </c>
      <c r="J29" s="437"/>
      <c r="K29" s="419"/>
      <c r="L29" s="285" t="s">
        <v>11</v>
      </c>
      <c r="M29" s="300">
        <v>0</v>
      </c>
      <c r="N29" s="301">
        <v>0</v>
      </c>
      <c r="O29" s="301">
        <v>0</v>
      </c>
      <c r="P29" s="279">
        <f>ROUNDUP(P33*P25,0)</f>
        <v>0</v>
      </c>
      <c r="Q29" s="297" t="str">
        <f>IFERROR(Q33*P25,"")</f>
        <v/>
      </c>
      <c r="S29" s="44"/>
    </row>
    <row r="30" spans="1:40" ht="12" customHeight="1" x14ac:dyDescent="0.25">
      <c r="A30" s="437"/>
      <c r="B30" s="419" t="s">
        <v>124</v>
      </c>
      <c r="C30" s="285" t="s">
        <v>12</v>
      </c>
      <c r="D30" s="280" t="str">
        <f>IFERROR(D26/D25,"")</f>
        <v/>
      </c>
      <c r="E30" s="280" t="str">
        <f>IFERROR(E26/E25,"")</f>
        <v/>
      </c>
      <c r="F30" s="280" t="str">
        <f>IFERROR(F26/F25,"")</f>
        <v/>
      </c>
      <c r="G30" s="286">
        <v>0</v>
      </c>
      <c r="H30" s="281" t="str">
        <f>IFERROR(FORECAST(G23,D30:F30,D23:F23),"")</f>
        <v/>
      </c>
      <c r="J30" s="437"/>
      <c r="K30" s="419" t="s">
        <v>124</v>
      </c>
      <c r="L30" s="285" t="s">
        <v>12</v>
      </c>
      <c r="M30" s="280" t="str">
        <f>IFERROR(M26/M25,"")</f>
        <v/>
      </c>
      <c r="N30" s="280" t="str">
        <f>IFERROR(N26/N25,"")</f>
        <v/>
      </c>
      <c r="O30" s="280" t="str">
        <f>IFERROR(O26/O25,"")</f>
        <v/>
      </c>
      <c r="P30" s="286">
        <v>0</v>
      </c>
      <c r="Q30" s="281" t="str">
        <f>IFERROR(FORECAST(P23,M30:O30,M23:O23),"")</f>
        <v/>
      </c>
      <c r="S30" s="44"/>
    </row>
    <row r="31" spans="1:40" ht="12" customHeight="1" x14ac:dyDescent="0.25">
      <c r="A31" s="437"/>
      <c r="B31" s="419"/>
      <c r="C31" s="285" t="s">
        <v>4</v>
      </c>
      <c r="D31" s="280" t="str">
        <f>IFERROR(D27/D25,"")</f>
        <v/>
      </c>
      <c r="E31" s="280" t="str">
        <f>IFERROR(E27/E25,"")</f>
        <v/>
      </c>
      <c r="F31" s="280" t="str">
        <f>IFERROR(F27/F25,"")</f>
        <v/>
      </c>
      <c r="G31" s="286">
        <v>0</v>
      </c>
      <c r="H31" s="281" t="str">
        <f>IFERROR(FORECAST(G23,D31:F31,D23:F23),"")</f>
        <v/>
      </c>
      <c r="J31" s="437"/>
      <c r="K31" s="419"/>
      <c r="L31" s="285" t="s">
        <v>4</v>
      </c>
      <c r="M31" s="280" t="str">
        <f>IFERROR(M27/M25,"")</f>
        <v/>
      </c>
      <c r="N31" s="280" t="str">
        <f>IFERROR(N27/N25,"")</f>
        <v/>
      </c>
      <c r="O31" s="280" t="str">
        <f>IFERROR(O27/O25,"")</f>
        <v/>
      </c>
      <c r="P31" s="286">
        <v>0</v>
      </c>
      <c r="Q31" s="281" t="str">
        <f>IFERROR(FORECAST(P23,M31:O31,M23:O23),"")</f>
        <v/>
      </c>
      <c r="S31" s="44"/>
    </row>
    <row r="32" spans="1:40" ht="12" customHeight="1" x14ac:dyDescent="0.25">
      <c r="A32" s="437"/>
      <c r="B32" s="419"/>
      <c r="C32" s="285" t="s">
        <v>5</v>
      </c>
      <c r="D32" s="280" t="str">
        <f>IFERROR(D28/D25,"")</f>
        <v/>
      </c>
      <c r="E32" s="280" t="str">
        <f>IFERROR(E28/E25,"")</f>
        <v/>
      </c>
      <c r="F32" s="280" t="str">
        <f>IFERROR(F28/F25,"")</f>
        <v/>
      </c>
      <c r="G32" s="286">
        <v>0</v>
      </c>
      <c r="H32" s="281" t="str">
        <f>IFERROR(FORECAST(G23,D32:F32,D23:F23),"")</f>
        <v/>
      </c>
      <c r="J32" s="437"/>
      <c r="K32" s="419"/>
      <c r="L32" s="285" t="s">
        <v>5</v>
      </c>
      <c r="M32" s="280" t="str">
        <f>IFERROR(M28/M25,"")</f>
        <v/>
      </c>
      <c r="N32" s="280" t="str">
        <f>IFERROR(N28/N25,"")</f>
        <v/>
      </c>
      <c r="O32" s="280" t="str">
        <f>IFERROR(O28/O25,"")</f>
        <v/>
      </c>
      <c r="P32" s="286">
        <v>0</v>
      </c>
      <c r="Q32" s="281" t="str">
        <f>IFERROR(FORECAST(P23,M32:O32,M23:O23),"")</f>
        <v/>
      </c>
      <c r="S32" s="44"/>
    </row>
    <row r="33" spans="1:40" ht="12" customHeight="1" x14ac:dyDescent="0.25">
      <c r="A33" s="437"/>
      <c r="B33" s="419"/>
      <c r="C33" s="285" t="s">
        <v>11</v>
      </c>
      <c r="D33" s="299" t="str">
        <f>IFERROR(D29/D25,"")</f>
        <v/>
      </c>
      <c r="E33" s="299" t="str">
        <f t="shared" ref="E33" si="10">IFERROR(E29/E25,"")</f>
        <v/>
      </c>
      <c r="F33" s="299" t="str">
        <f>IFERROR(F29/F25,"")</f>
        <v/>
      </c>
      <c r="G33" s="286">
        <v>0</v>
      </c>
      <c r="H33" s="281" t="str">
        <f>IFERROR(FORECAST(G23,D33:F33,D23:F23),"")</f>
        <v/>
      </c>
      <c r="I33" s="32"/>
      <c r="J33" s="437"/>
      <c r="K33" s="419"/>
      <c r="L33" s="285" t="s">
        <v>11</v>
      </c>
      <c r="M33" s="299" t="str">
        <f>IFERROR(M29/M25,"")</f>
        <v/>
      </c>
      <c r="N33" s="299" t="str">
        <f t="shared" ref="N33" si="11">IFERROR(N29/N25,"")</f>
        <v/>
      </c>
      <c r="O33" s="299" t="str">
        <f>IFERROR(O29/O25,"")</f>
        <v/>
      </c>
      <c r="P33" s="286">
        <v>0</v>
      </c>
      <c r="Q33" s="281" t="str">
        <f>IFERROR(FORECAST(P23,M33:O33,M23:O23),"")</f>
        <v/>
      </c>
    </row>
    <row r="34" spans="1:40" s="293" customFormat="1" ht="12" customHeight="1" x14ac:dyDescent="0.25">
      <c r="A34" s="287"/>
      <c r="B34" s="288"/>
      <c r="C34" s="289"/>
      <c r="D34" s="290" t="str">
        <f>IF(SUM(D26:D29)=D25,"","datos erróneos")</f>
        <v/>
      </c>
      <c r="E34" s="290" t="str">
        <f t="shared" ref="E34:F34" si="12">IF(SUM(E26:E29)=E25,"","datos erróneos")</f>
        <v/>
      </c>
      <c r="F34" s="290" t="str">
        <f t="shared" si="12"/>
        <v/>
      </c>
      <c r="G34" s="290" t="str">
        <f>IF(SUM(G30:G33)=1,"",(IF(SUM(G30:G33)=0,"","datos erróneos")))</f>
        <v/>
      </c>
      <c r="H34" s="291"/>
      <c r="I34" s="292"/>
      <c r="J34" s="287"/>
      <c r="K34" s="288"/>
      <c r="L34" s="289"/>
      <c r="M34" s="290" t="str">
        <f>IF(SUM(M26:M29)=M25,"","datos erróneos")</f>
        <v/>
      </c>
      <c r="N34" s="290" t="str">
        <f t="shared" ref="N34:O34" si="13">IF(SUM(N26:N29)=N25,"","datos erróneos")</f>
        <v/>
      </c>
      <c r="O34" s="290" t="str">
        <f t="shared" si="13"/>
        <v/>
      </c>
      <c r="P34" s="290" t="str">
        <f>IF(SUM(P30:P33)=1,"",(IF(SUM(P30:P33)=0,"","datos erróneos")))</f>
        <v/>
      </c>
      <c r="Q34" s="291"/>
      <c r="R34" s="292"/>
      <c r="S34" s="292"/>
      <c r="T34" s="292"/>
      <c r="U34" s="292"/>
      <c r="V34" s="292"/>
      <c r="W34" s="292"/>
      <c r="X34" s="292"/>
      <c r="Y34" s="292"/>
      <c r="Z34" s="292"/>
      <c r="AA34" s="292"/>
      <c r="AB34" s="292"/>
      <c r="AC34" s="292"/>
      <c r="AD34" s="292"/>
      <c r="AE34" s="292"/>
      <c r="AF34" s="292"/>
      <c r="AG34" s="292"/>
      <c r="AH34" s="292"/>
      <c r="AI34" s="292"/>
      <c r="AJ34" s="292"/>
      <c r="AK34" s="292"/>
      <c r="AL34" s="292"/>
      <c r="AM34" s="292"/>
      <c r="AN34" s="292"/>
    </row>
    <row r="35" spans="1:40" ht="12" customHeight="1" x14ac:dyDescent="0.25">
      <c r="A35" s="437" t="s">
        <v>101</v>
      </c>
      <c r="B35" s="419" t="s">
        <v>335</v>
      </c>
      <c r="C35" s="419"/>
      <c r="D35" s="283">
        <v>0</v>
      </c>
      <c r="E35" s="284">
        <v>0</v>
      </c>
      <c r="F35" s="284">
        <v>0</v>
      </c>
      <c r="G35" s="422">
        <v>0</v>
      </c>
      <c r="H35" s="422"/>
      <c r="J35" s="437" t="s">
        <v>101</v>
      </c>
      <c r="K35" s="419" t="s">
        <v>335</v>
      </c>
      <c r="L35" s="419"/>
      <c r="M35" s="283">
        <v>0</v>
      </c>
      <c r="N35" s="284">
        <v>0</v>
      </c>
      <c r="O35" s="284">
        <v>0</v>
      </c>
      <c r="P35" s="422">
        <v>0</v>
      </c>
      <c r="Q35" s="422"/>
      <c r="S35" s="44"/>
    </row>
    <row r="36" spans="1:40" ht="12" customHeight="1" x14ac:dyDescent="0.25">
      <c r="A36" s="437"/>
      <c r="B36" s="419" t="s">
        <v>336</v>
      </c>
      <c r="C36" s="285" t="s">
        <v>12</v>
      </c>
      <c r="D36" s="300">
        <v>0</v>
      </c>
      <c r="E36" s="300">
        <v>0</v>
      </c>
      <c r="F36" s="300">
        <v>0</v>
      </c>
      <c r="G36" s="279">
        <f>ROUNDUP(G40*G35,0)</f>
        <v>0</v>
      </c>
      <c r="H36" s="297" t="str">
        <f>IFERROR(H40*G35,"")</f>
        <v/>
      </c>
      <c r="J36" s="437"/>
      <c r="K36" s="419" t="s">
        <v>336</v>
      </c>
      <c r="L36" s="285" t="s">
        <v>12</v>
      </c>
      <c r="M36" s="300">
        <v>0</v>
      </c>
      <c r="N36" s="300">
        <v>0</v>
      </c>
      <c r="O36" s="300">
        <v>0</v>
      </c>
      <c r="P36" s="279">
        <f>ROUNDUP(P40*P35,0)</f>
        <v>0</v>
      </c>
      <c r="Q36" s="297" t="str">
        <f>IFERROR(Q40*P35,"")</f>
        <v/>
      </c>
      <c r="S36" s="44"/>
    </row>
    <row r="37" spans="1:40" ht="12" customHeight="1" x14ac:dyDescent="0.25">
      <c r="A37" s="437"/>
      <c r="B37" s="419"/>
      <c r="C37" s="285" t="s">
        <v>4</v>
      </c>
      <c r="D37" s="300">
        <v>0</v>
      </c>
      <c r="E37" s="300">
        <v>0</v>
      </c>
      <c r="F37" s="300">
        <v>0</v>
      </c>
      <c r="G37" s="279">
        <f>ROUNDUP(G41*G35,0)</f>
        <v>0</v>
      </c>
      <c r="H37" s="297" t="str">
        <f>IFERROR(H41*G35,"")</f>
        <v/>
      </c>
      <c r="J37" s="437"/>
      <c r="K37" s="419"/>
      <c r="L37" s="285" t="s">
        <v>4</v>
      </c>
      <c r="M37" s="300">
        <v>0</v>
      </c>
      <c r="N37" s="300">
        <v>0</v>
      </c>
      <c r="O37" s="300">
        <v>0</v>
      </c>
      <c r="P37" s="279">
        <f>ROUNDUP(P41*P35,0)</f>
        <v>0</v>
      </c>
      <c r="Q37" s="297" t="str">
        <f>IFERROR(Q41*P35,"")</f>
        <v/>
      </c>
      <c r="S37" s="44"/>
    </row>
    <row r="38" spans="1:40" ht="12" customHeight="1" x14ac:dyDescent="0.25">
      <c r="A38" s="437"/>
      <c r="B38" s="419"/>
      <c r="C38" s="285" t="s">
        <v>5</v>
      </c>
      <c r="D38" s="300">
        <v>0</v>
      </c>
      <c r="E38" s="300">
        <v>0</v>
      </c>
      <c r="F38" s="300">
        <v>0</v>
      </c>
      <c r="G38" s="279">
        <f>ROUNDUP(G42*G35,0)</f>
        <v>0</v>
      </c>
      <c r="H38" s="297" t="str">
        <f>IFERROR(H42*G35,"")</f>
        <v/>
      </c>
      <c r="J38" s="437"/>
      <c r="K38" s="419"/>
      <c r="L38" s="285" t="s">
        <v>5</v>
      </c>
      <c r="M38" s="300">
        <v>0</v>
      </c>
      <c r="N38" s="300">
        <v>0</v>
      </c>
      <c r="O38" s="300">
        <v>0</v>
      </c>
      <c r="P38" s="279">
        <f>ROUNDUP(P42*P35,0)</f>
        <v>0</v>
      </c>
      <c r="Q38" s="297" t="str">
        <f>IFERROR(Q42*P35,"")</f>
        <v/>
      </c>
      <c r="S38" s="44"/>
    </row>
    <row r="39" spans="1:40" ht="12" customHeight="1" x14ac:dyDescent="0.25">
      <c r="A39" s="437"/>
      <c r="B39" s="419"/>
      <c r="C39" s="285" t="s">
        <v>11</v>
      </c>
      <c r="D39" s="300">
        <v>0</v>
      </c>
      <c r="E39" s="301">
        <v>0</v>
      </c>
      <c r="F39" s="301">
        <v>0</v>
      </c>
      <c r="G39" s="279">
        <f>ROUNDUP(G43*G35,0)</f>
        <v>0</v>
      </c>
      <c r="H39" s="297" t="str">
        <f>IFERROR(H43*G35,"")</f>
        <v/>
      </c>
      <c r="J39" s="437"/>
      <c r="K39" s="419"/>
      <c r="L39" s="285" t="s">
        <v>11</v>
      </c>
      <c r="M39" s="300">
        <v>0</v>
      </c>
      <c r="N39" s="301">
        <v>0</v>
      </c>
      <c r="O39" s="301">
        <v>0</v>
      </c>
      <c r="P39" s="279">
        <f>ROUNDUP(P43*P35,0)</f>
        <v>0</v>
      </c>
      <c r="Q39" s="297" t="str">
        <f>IFERROR(Q43*P35,"")</f>
        <v/>
      </c>
      <c r="S39" s="44"/>
    </row>
    <row r="40" spans="1:40" ht="12" customHeight="1" x14ac:dyDescent="0.25">
      <c r="A40" s="437"/>
      <c r="B40" s="419" t="s">
        <v>124</v>
      </c>
      <c r="C40" s="285" t="s">
        <v>12</v>
      </c>
      <c r="D40" s="280" t="str">
        <f>IFERROR(D36/D35,"")</f>
        <v/>
      </c>
      <c r="E40" s="280" t="str">
        <f>IFERROR(E36/E35,"")</f>
        <v/>
      </c>
      <c r="F40" s="280" t="str">
        <f>IFERROR(F36/F35,"")</f>
        <v/>
      </c>
      <c r="G40" s="286">
        <v>0</v>
      </c>
      <c r="H40" s="281" t="str">
        <f>IFERROR(FORECAST(G23,D40:F40,D23:F23),"")</f>
        <v/>
      </c>
      <c r="J40" s="437"/>
      <c r="K40" s="419" t="s">
        <v>124</v>
      </c>
      <c r="L40" s="285" t="s">
        <v>12</v>
      </c>
      <c r="M40" s="280" t="str">
        <f>IFERROR(M36/M35,"")</f>
        <v/>
      </c>
      <c r="N40" s="280" t="str">
        <f>IFERROR(N36/N35,"")</f>
        <v/>
      </c>
      <c r="O40" s="280" t="str">
        <f>IFERROR(O36/O35,"")</f>
        <v/>
      </c>
      <c r="P40" s="286">
        <v>0</v>
      </c>
      <c r="Q40" s="281" t="str">
        <f>IFERROR(FORECAST(P23,M40:O40,M23:O23),"")</f>
        <v/>
      </c>
      <c r="S40" s="44"/>
    </row>
    <row r="41" spans="1:40" ht="12" customHeight="1" x14ac:dyDescent="0.25">
      <c r="A41" s="437"/>
      <c r="B41" s="419"/>
      <c r="C41" s="285" t="s">
        <v>4</v>
      </c>
      <c r="D41" s="280" t="str">
        <f>IFERROR(D37/D35,"")</f>
        <v/>
      </c>
      <c r="E41" s="280" t="str">
        <f>IFERROR(E37/E35,"")</f>
        <v/>
      </c>
      <c r="F41" s="280" t="str">
        <f>IFERROR(F37/F35,"")</f>
        <v/>
      </c>
      <c r="G41" s="286">
        <v>0</v>
      </c>
      <c r="H41" s="281" t="str">
        <f>IFERROR(FORECAST(G23,D41:F41,D23:F23),"")</f>
        <v/>
      </c>
      <c r="J41" s="437"/>
      <c r="K41" s="419"/>
      <c r="L41" s="285" t="s">
        <v>4</v>
      </c>
      <c r="M41" s="280" t="str">
        <f>IFERROR(M37/M35,"")</f>
        <v/>
      </c>
      <c r="N41" s="280" t="str">
        <f>IFERROR(N37/N35,"")</f>
        <v/>
      </c>
      <c r="O41" s="280" t="str">
        <f>IFERROR(O37/O35,"")</f>
        <v/>
      </c>
      <c r="P41" s="286">
        <v>0</v>
      </c>
      <c r="Q41" s="281" t="str">
        <f>IFERROR(FORECAST(P23,M41:O41,M23:O23),"")</f>
        <v/>
      </c>
      <c r="S41" s="44"/>
    </row>
    <row r="42" spans="1:40" ht="12" customHeight="1" x14ac:dyDescent="0.25">
      <c r="A42" s="437"/>
      <c r="B42" s="419"/>
      <c r="C42" s="285" t="s">
        <v>5</v>
      </c>
      <c r="D42" s="280" t="str">
        <f>IFERROR(D38/D35,"")</f>
        <v/>
      </c>
      <c r="E42" s="280" t="str">
        <f>IFERROR(E38/E35,"")</f>
        <v/>
      </c>
      <c r="F42" s="280" t="str">
        <f>IFERROR(F38/F35,"")</f>
        <v/>
      </c>
      <c r="G42" s="286">
        <v>0</v>
      </c>
      <c r="H42" s="281" t="str">
        <f>IFERROR(FORECAST(G23,D42:F42,D23:F23),"")</f>
        <v/>
      </c>
      <c r="J42" s="437"/>
      <c r="K42" s="419"/>
      <c r="L42" s="285" t="s">
        <v>5</v>
      </c>
      <c r="M42" s="280" t="str">
        <f>IFERROR(M38/M35,"")</f>
        <v/>
      </c>
      <c r="N42" s="280" t="str">
        <f>IFERROR(N38/N35,"")</f>
        <v/>
      </c>
      <c r="O42" s="280" t="str">
        <f>IFERROR(O38/O35,"")</f>
        <v/>
      </c>
      <c r="P42" s="286">
        <v>0</v>
      </c>
      <c r="Q42" s="281" t="str">
        <f>IFERROR(FORECAST(P23,M42:O42,M23:O23),"")</f>
        <v/>
      </c>
      <c r="S42" s="44"/>
    </row>
    <row r="43" spans="1:40" ht="12" customHeight="1" x14ac:dyDescent="0.25">
      <c r="A43" s="437"/>
      <c r="B43" s="419"/>
      <c r="C43" s="285" t="s">
        <v>11</v>
      </c>
      <c r="D43" s="299" t="str">
        <f>IFERROR(D39/D35,"")</f>
        <v/>
      </c>
      <c r="E43" s="299" t="str">
        <f t="shared" ref="E43" si="14">IFERROR(E39/E35,"")</f>
        <v/>
      </c>
      <c r="F43" s="299" t="str">
        <f>IFERROR(F39/F35,"")</f>
        <v/>
      </c>
      <c r="G43" s="286">
        <v>0</v>
      </c>
      <c r="H43" s="281" t="str">
        <f>IFERROR(FORECAST(G23,D43:F43,D23:F23),"")</f>
        <v/>
      </c>
      <c r="I43" s="32"/>
      <c r="J43" s="437"/>
      <c r="K43" s="419"/>
      <c r="L43" s="285" t="s">
        <v>11</v>
      </c>
      <c r="M43" s="299" t="str">
        <f>IFERROR(M39/M35,"")</f>
        <v/>
      </c>
      <c r="N43" s="299" t="str">
        <f t="shared" ref="N43" si="15">IFERROR(N39/N35,"")</f>
        <v/>
      </c>
      <c r="O43" s="299" t="str">
        <f>IFERROR(O39/O35,"")</f>
        <v/>
      </c>
      <c r="P43" s="286">
        <v>0</v>
      </c>
      <c r="Q43" s="281" t="str">
        <f>IFERROR(FORECAST(P23,M43:O43,M23:O23),"")</f>
        <v/>
      </c>
    </row>
    <row r="44" spans="1:40" s="293" customFormat="1" ht="12" customHeight="1" x14ac:dyDescent="0.25">
      <c r="A44" s="287"/>
      <c r="B44" s="288"/>
      <c r="C44" s="289"/>
      <c r="D44" s="290" t="str">
        <f>IF(SUM(D36:D39)=D35,"","datos erróneos")</f>
        <v/>
      </c>
      <c r="E44" s="290" t="str">
        <f t="shared" ref="E44:F44" si="16">IF(SUM(E36:E39)=E35,"","datos erróneos")</f>
        <v/>
      </c>
      <c r="F44" s="290" t="str">
        <f t="shared" si="16"/>
        <v/>
      </c>
      <c r="G44" s="290" t="str">
        <f>IF(SUM(G40:G43)=1,"",(IF(SUM(G40:G43)=0,"","datos erróneos")))</f>
        <v/>
      </c>
      <c r="H44" s="291"/>
      <c r="I44" s="292"/>
      <c r="J44" s="287"/>
      <c r="K44" s="288"/>
      <c r="L44" s="289"/>
      <c r="M44" s="290" t="str">
        <f>IF(SUM(M36:M39)=M35,"","datos erróneos")</f>
        <v/>
      </c>
      <c r="N44" s="290" t="str">
        <f t="shared" ref="N44:O44" si="17">IF(SUM(N36:N39)=N35,"","datos erróneos")</f>
        <v/>
      </c>
      <c r="O44" s="290" t="str">
        <f t="shared" si="17"/>
        <v/>
      </c>
      <c r="P44" s="290" t="str">
        <f>IF(SUM(P40:P43)=1,"",(IF(SUM(P40:P43)=0,"","datos erróneos")))</f>
        <v/>
      </c>
      <c r="Q44" s="291"/>
      <c r="R44" s="292"/>
      <c r="S44" s="292"/>
      <c r="T44" s="292"/>
      <c r="U44" s="292"/>
      <c r="V44" s="292"/>
      <c r="W44" s="292"/>
      <c r="X44" s="292"/>
      <c r="Y44" s="292"/>
      <c r="Z44" s="292"/>
      <c r="AA44" s="292"/>
      <c r="AB44" s="292"/>
      <c r="AC44" s="292"/>
      <c r="AD44" s="292"/>
      <c r="AE44" s="292"/>
      <c r="AF44" s="292"/>
      <c r="AG44" s="292"/>
      <c r="AH44" s="292"/>
      <c r="AI44" s="292"/>
      <c r="AJ44" s="292"/>
      <c r="AK44" s="292"/>
      <c r="AL44" s="292"/>
      <c r="AM44" s="292"/>
      <c r="AN44" s="292"/>
    </row>
    <row r="45" spans="1:40" ht="12" customHeight="1" x14ac:dyDescent="0.25">
      <c r="A45" s="437" t="s">
        <v>102</v>
      </c>
      <c r="B45" s="419" t="s">
        <v>335</v>
      </c>
      <c r="C45" s="419"/>
      <c r="D45" s="283">
        <v>0</v>
      </c>
      <c r="E45" s="284">
        <v>0</v>
      </c>
      <c r="F45" s="284">
        <v>0</v>
      </c>
      <c r="G45" s="422">
        <v>0</v>
      </c>
      <c r="H45" s="422"/>
      <c r="J45" s="437" t="s">
        <v>102</v>
      </c>
      <c r="K45" s="419" t="s">
        <v>335</v>
      </c>
      <c r="L45" s="419"/>
      <c r="M45" s="283">
        <v>0</v>
      </c>
      <c r="N45" s="284">
        <v>0</v>
      </c>
      <c r="O45" s="284">
        <v>0</v>
      </c>
      <c r="P45" s="422">
        <v>0</v>
      </c>
      <c r="Q45" s="422"/>
      <c r="S45" s="44"/>
    </row>
    <row r="46" spans="1:40" ht="12" customHeight="1" x14ac:dyDescent="0.25">
      <c r="A46" s="437"/>
      <c r="B46" s="419" t="s">
        <v>336</v>
      </c>
      <c r="C46" s="285" t="s">
        <v>12</v>
      </c>
      <c r="D46" s="300">
        <v>0</v>
      </c>
      <c r="E46" s="300">
        <v>0</v>
      </c>
      <c r="F46" s="300">
        <v>0</v>
      </c>
      <c r="G46" s="279">
        <f>ROUNDUP(G50*G45,0)</f>
        <v>0</v>
      </c>
      <c r="H46" s="297" t="str">
        <f>IFERROR(H50*G45,"")</f>
        <v/>
      </c>
      <c r="J46" s="437"/>
      <c r="K46" s="419" t="s">
        <v>336</v>
      </c>
      <c r="L46" s="285" t="s">
        <v>12</v>
      </c>
      <c r="M46" s="300">
        <v>0</v>
      </c>
      <c r="N46" s="300">
        <v>0</v>
      </c>
      <c r="O46" s="300">
        <v>0</v>
      </c>
      <c r="P46" s="279">
        <f>ROUNDUP(P50*P45,0)</f>
        <v>0</v>
      </c>
      <c r="Q46" s="297" t="str">
        <f>IFERROR(Q50*P45,"")</f>
        <v/>
      </c>
      <c r="S46" s="44"/>
    </row>
    <row r="47" spans="1:40" ht="12" customHeight="1" x14ac:dyDescent="0.25">
      <c r="A47" s="437"/>
      <c r="B47" s="419"/>
      <c r="C47" s="285" t="s">
        <v>4</v>
      </c>
      <c r="D47" s="300">
        <v>0</v>
      </c>
      <c r="E47" s="300">
        <v>0</v>
      </c>
      <c r="F47" s="300">
        <v>0</v>
      </c>
      <c r="G47" s="279">
        <f>ROUNDUP(G51*G45,0)</f>
        <v>0</v>
      </c>
      <c r="H47" s="297" t="str">
        <f>IFERROR(H51*G45,"")</f>
        <v/>
      </c>
      <c r="J47" s="437"/>
      <c r="K47" s="419"/>
      <c r="L47" s="285" t="s">
        <v>4</v>
      </c>
      <c r="M47" s="300">
        <v>0</v>
      </c>
      <c r="N47" s="300">
        <v>0</v>
      </c>
      <c r="O47" s="300">
        <v>0</v>
      </c>
      <c r="P47" s="279">
        <f>ROUNDUP(P51*P45,0)</f>
        <v>0</v>
      </c>
      <c r="Q47" s="297" t="str">
        <f>IFERROR(Q51*P45,"")</f>
        <v/>
      </c>
      <c r="S47" s="44"/>
    </row>
    <row r="48" spans="1:40" ht="12" customHeight="1" x14ac:dyDescent="0.25">
      <c r="A48" s="437"/>
      <c r="B48" s="419"/>
      <c r="C48" s="285" t="s">
        <v>5</v>
      </c>
      <c r="D48" s="300">
        <v>0</v>
      </c>
      <c r="E48" s="300">
        <v>0</v>
      </c>
      <c r="F48" s="300">
        <v>0</v>
      </c>
      <c r="G48" s="279">
        <f>ROUNDUP(G52*G45,0)</f>
        <v>0</v>
      </c>
      <c r="H48" s="297" t="str">
        <f>IFERROR(H52*G45,"")</f>
        <v/>
      </c>
      <c r="J48" s="437"/>
      <c r="K48" s="419"/>
      <c r="L48" s="285" t="s">
        <v>5</v>
      </c>
      <c r="M48" s="300">
        <v>0</v>
      </c>
      <c r="N48" s="300">
        <v>0</v>
      </c>
      <c r="O48" s="300">
        <v>0</v>
      </c>
      <c r="P48" s="279">
        <f>ROUNDUP(P52*P45,0)</f>
        <v>0</v>
      </c>
      <c r="Q48" s="297" t="str">
        <f>IFERROR(Q52*P45,"")</f>
        <v/>
      </c>
      <c r="S48" s="44"/>
    </row>
    <row r="49" spans="1:40" ht="12" customHeight="1" x14ac:dyDescent="0.25">
      <c r="A49" s="437"/>
      <c r="B49" s="419"/>
      <c r="C49" s="285" t="s">
        <v>11</v>
      </c>
      <c r="D49" s="300">
        <v>0</v>
      </c>
      <c r="E49" s="301">
        <v>0</v>
      </c>
      <c r="F49" s="301">
        <v>0</v>
      </c>
      <c r="G49" s="279">
        <f>ROUNDUP(G53*G45,0)</f>
        <v>0</v>
      </c>
      <c r="H49" s="297" t="str">
        <f>IFERROR(H53*G45,"")</f>
        <v/>
      </c>
      <c r="J49" s="437"/>
      <c r="K49" s="419"/>
      <c r="L49" s="285" t="s">
        <v>11</v>
      </c>
      <c r="M49" s="300">
        <v>0</v>
      </c>
      <c r="N49" s="301">
        <v>0</v>
      </c>
      <c r="O49" s="301">
        <v>0</v>
      </c>
      <c r="P49" s="279">
        <f>ROUNDUP(P53*P45,0)</f>
        <v>0</v>
      </c>
      <c r="Q49" s="297" t="str">
        <f>IFERROR(Q53*P45,"")</f>
        <v/>
      </c>
      <c r="S49" s="44"/>
    </row>
    <row r="50" spans="1:40" ht="12" customHeight="1" x14ac:dyDescent="0.25">
      <c r="A50" s="437"/>
      <c r="B50" s="419" t="s">
        <v>124</v>
      </c>
      <c r="C50" s="285" t="s">
        <v>12</v>
      </c>
      <c r="D50" s="280" t="str">
        <f>IFERROR(D46/D45,"")</f>
        <v/>
      </c>
      <c r="E50" s="280" t="str">
        <f>IFERROR(E46/E45,"")</f>
        <v/>
      </c>
      <c r="F50" s="280" t="str">
        <f>IFERROR(F46/F45,"")</f>
        <v/>
      </c>
      <c r="G50" s="286">
        <v>0</v>
      </c>
      <c r="H50" s="281" t="str">
        <f>IFERROR(FORECAST(G23,D50:F50,D23:F23),"")</f>
        <v/>
      </c>
      <c r="J50" s="437"/>
      <c r="K50" s="419" t="s">
        <v>124</v>
      </c>
      <c r="L50" s="285" t="s">
        <v>12</v>
      </c>
      <c r="M50" s="280" t="str">
        <f>IFERROR(M46/M45,"")</f>
        <v/>
      </c>
      <c r="N50" s="280" t="str">
        <f>IFERROR(N46/N45,"")</f>
        <v/>
      </c>
      <c r="O50" s="280" t="str">
        <f>IFERROR(O46/O45,"")</f>
        <v/>
      </c>
      <c r="P50" s="286">
        <v>0</v>
      </c>
      <c r="Q50" s="281" t="str">
        <f>IFERROR(FORECAST(P23,M50:O50,M23:O23),"")</f>
        <v/>
      </c>
      <c r="S50" s="44"/>
    </row>
    <row r="51" spans="1:40" ht="12" customHeight="1" x14ac:dyDescent="0.25">
      <c r="A51" s="437"/>
      <c r="B51" s="419"/>
      <c r="C51" s="285" t="s">
        <v>4</v>
      </c>
      <c r="D51" s="280" t="str">
        <f>IFERROR(D47/D45,"")</f>
        <v/>
      </c>
      <c r="E51" s="280" t="str">
        <f>IFERROR(E47/E45,"")</f>
        <v/>
      </c>
      <c r="F51" s="280" t="str">
        <f>IFERROR(F47/F45,"")</f>
        <v/>
      </c>
      <c r="G51" s="286">
        <v>0</v>
      </c>
      <c r="H51" s="281" t="str">
        <f>IFERROR(FORECAST(G23,D51:F51,D23:F23),"")</f>
        <v/>
      </c>
      <c r="J51" s="437"/>
      <c r="K51" s="419"/>
      <c r="L51" s="285" t="s">
        <v>4</v>
      </c>
      <c r="M51" s="280" t="str">
        <f>IFERROR(M47/M45,"")</f>
        <v/>
      </c>
      <c r="N51" s="280" t="str">
        <f>IFERROR(N47/N45,"")</f>
        <v/>
      </c>
      <c r="O51" s="280" t="str">
        <f>IFERROR(O47/O45,"")</f>
        <v/>
      </c>
      <c r="P51" s="286">
        <v>0</v>
      </c>
      <c r="Q51" s="281" t="str">
        <f>IFERROR(FORECAST(P23,M51:O51,M23:O23),"")</f>
        <v/>
      </c>
      <c r="S51" s="44"/>
    </row>
    <row r="52" spans="1:40" ht="12" customHeight="1" x14ac:dyDescent="0.25">
      <c r="A52" s="437"/>
      <c r="B52" s="419"/>
      <c r="C52" s="285" t="s">
        <v>5</v>
      </c>
      <c r="D52" s="280" t="str">
        <f>IFERROR(D48/D45,"")</f>
        <v/>
      </c>
      <c r="E52" s="280" t="str">
        <f>IFERROR(E48/E45,"")</f>
        <v/>
      </c>
      <c r="F52" s="280" t="str">
        <f>IFERROR(F48/F45,"")</f>
        <v/>
      </c>
      <c r="G52" s="286">
        <v>0</v>
      </c>
      <c r="H52" s="281" t="str">
        <f>IFERROR(FORECAST(G23,D52:F52,D23:F23),"")</f>
        <v/>
      </c>
      <c r="J52" s="437"/>
      <c r="K52" s="419"/>
      <c r="L52" s="285" t="s">
        <v>5</v>
      </c>
      <c r="M52" s="280" t="str">
        <f>IFERROR(M48/M45,"")</f>
        <v/>
      </c>
      <c r="N52" s="280" t="str">
        <f>IFERROR(N48/N45,"")</f>
        <v/>
      </c>
      <c r="O52" s="280" t="str">
        <f>IFERROR(O48/O45,"")</f>
        <v/>
      </c>
      <c r="P52" s="286">
        <v>0</v>
      </c>
      <c r="Q52" s="281" t="str">
        <f>IFERROR(FORECAST(P23,M52:O52,M23:O23),"")</f>
        <v/>
      </c>
      <c r="S52" s="44"/>
    </row>
    <row r="53" spans="1:40" ht="12" customHeight="1" x14ac:dyDescent="0.25">
      <c r="A53" s="437"/>
      <c r="B53" s="419"/>
      <c r="C53" s="285" t="s">
        <v>11</v>
      </c>
      <c r="D53" s="299" t="str">
        <f>IFERROR(D49/D45,"")</f>
        <v/>
      </c>
      <c r="E53" s="299" t="str">
        <f t="shared" ref="E53" si="18">IFERROR(E49/E45,"")</f>
        <v/>
      </c>
      <c r="F53" s="299" t="str">
        <f>IFERROR(F49/F45,"")</f>
        <v/>
      </c>
      <c r="G53" s="286">
        <v>0</v>
      </c>
      <c r="H53" s="281" t="str">
        <f>IFERROR(FORECAST(G23,D53:F53,D23:F23),"")</f>
        <v/>
      </c>
      <c r="I53" s="32"/>
      <c r="J53" s="437"/>
      <c r="K53" s="419"/>
      <c r="L53" s="285" t="s">
        <v>11</v>
      </c>
      <c r="M53" s="299" t="str">
        <f>IFERROR(M49/M45,"")</f>
        <v/>
      </c>
      <c r="N53" s="299" t="str">
        <f t="shared" ref="N53" si="19">IFERROR(N49/N45,"")</f>
        <v/>
      </c>
      <c r="O53" s="299" t="str">
        <f>IFERROR(O49/O45,"")</f>
        <v/>
      </c>
      <c r="P53" s="286">
        <v>0</v>
      </c>
      <c r="Q53" s="281" t="str">
        <f>IFERROR(FORECAST(P23,M53:O53,M23:O23),"")</f>
        <v/>
      </c>
    </row>
    <row r="54" spans="1:40" s="293" customFormat="1" ht="12" customHeight="1" x14ac:dyDescent="0.25">
      <c r="A54" s="287"/>
      <c r="B54" s="288"/>
      <c r="C54" s="289"/>
      <c r="D54" s="290" t="str">
        <f>IF(SUM(D46:D49)=D45,"","datos erróneos")</f>
        <v/>
      </c>
      <c r="E54" s="290" t="str">
        <f t="shared" ref="E54:F54" si="20">IF(SUM(E46:E49)=E45,"","datos erróneos")</f>
        <v/>
      </c>
      <c r="F54" s="290" t="str">
        <f t="shared" si="20"/>
        <v/>
      </c>
      <c r="G54" s="290" t="str">
        <f>IF(SUM(G50:G53)=1,"",(IF(SUM(G50:G53)=0,"","datos erróneos")))</f>
        <v/>
      </c>
      <c r="H54" s="291"/>
      <c r="I54" s="292"/>
      <c r="J54" s="287"/>
      <c r="K54" s="288"/>
      <c r="L54" s="289"/>
      <c r="M54" s="290" t="str">
        <f>IF(SUM(M46:M49)=M45,"","datos erróneos")</f>
        <v/>
      </c>
      <c r="N54" s="290" t="str">
        <f t="shared" ref="N54:O54" si="21">IF(SUM(N46:N49)=N45,"","datos erróneos")</f>
        <v/>
      </c>
      <c r="O54" s="290" t="str">
        <f t="shared" si="21"/>
        <v/>
      </c>
      <c r="P54" s="290" t="str">
        <f>IF(SUM(P50:P53)=1,"",(IF(SUM(P50:P53)=0,"","datos erróneos")))</f>
        <v/>
      </c>
      <c r="Q54" s="291"/>
      <c r="R54" s="292"/>
      <c r="S54" s="292"/>
      <c r="T54" s="292"/>
      <c r="U54" s="292"/>
      <c r="V54" s="292"/>
      <c r="W54" s="292"/>
      <c r="X54" s="292"/>
      <c r="Y54" s="292"/>
      <c r="Z54" s="292"/>
      <c r="AA54" s="292"/>
      <c r="AB54" s="292"/>
      <c r="AC54" s="292"/>
      <c r="AD54" s="292"/>
      <c r="AE54" s="292"/>
      <c r="AF54" s="292"/>
      <c r="AG54" s="292"/>
      <c r="AH54" s="292"/>
      <c r="AI54" s="292"/>
      <c r="AJ54" s="292"/>
      <c r="AK54" s="292"/>
      <c r="AL54" s="292"/>
      <c r="AM54" s="292"/>
      <c r="AN54" s="292"/>
    </row>
    <row r="55" spans="1:40" ht="12" customHeight="1" x14ac:dyDescent="0.25">
      <c r="A55" s="437" t="s">
        <v>103</v>
      </c>
      <c r="B55" s="419" t="s">
        <v>335</v>
      </c>
      <c r="C55" s="419"/>
      <c r="D55" s="283">
        <v>0</v>
      </c>
      <c r="E55" s="284">
        <v>0</v>
      </c>
      <c r="F55" s="284">
        <v>0</v>
      </c>
      <c r="G55" s="422">
        <v>0</v>
      </c>
      <c r="H55" s="422"/>
      <c r="J55" s="437" t="s">
        <v>103</v>
      </c>
      <c r="K55" s="419" t="s">
        <v>335</v>
      </c>
      <c r="L55" s="419"/>
      <c r="M55" s="283">
        <v>0</v>
      </c>
      <c r="N55" s="284">
        <v>0</v>
      </c>
      <c r="O55" s="284">
        <v>0</v>
      </c>
      <c r="P55" s="422">
        <v>0</v>
      </c>
      <c r="Q55" s="422"/>
      <c r="S55" s="44"/>
    </row>
    <row r="56" spans="1:40" ht="12" customHeight="1" x14ac:dyDescent="0.25">
      <c r="A56" s="437"/>
      <c r="B56" s="419" t="s">
        <v>336</v>
      </c>
      <c r="C56" s="285" t="s">
        <v>12</v>
      </c>
      <c r="D56" s="300">
        <v>0</v>
      </c>
      <c r="E56" s="300">
        <v>0</v>
      </c>
      <c r="F56" s="300">
        <v>0</v>
      </c>
      <c r="G56" s="279">
        <f>ROUNDUP(G60*G55,0)</f>
        <v>0</v>
      </c>
      <c r="H56" s="297" t="str">
        <f>IFERROR(H60*G55,"")</f>
        <v/>
      </c>
      <c r="J56" s="437"/>
      <c r="K56" s="419" t="s">
        <v>336</v>
      </c>
      <c r="L56" s="285" t="s">
        <v>12</v>
      </c>
      <c r="M56" s="300">
        <v>0</v>
      </c>
      <c r="N56" s="300">
        <v>0</v>
      </c>
      <c r="O56" s="300">
        <v>0</v>
      </c>
      <c r="P56" s="279">
        <f>ROUNDUP(P60*P55,0)</f>
        <v>0</v>
      </c>
      <c r="Q56" s="297" t="str">
        <f>IFERROR(Q60*P55,"")</f>
        <v/>
      </c>
      <c r="S56" s="44"/>
    </row>
    <row r="57" spans="1:40" ht="12" customHeight="1" x14ac:dyDescent="0.25">
      <c r="A57" s="437"/>
      <c r="B57" s="419"/>
      <c r="C57" s="285" t="s">
        <v>4</v>
      </c>
      <c r="D57" s="300">
        <v>0</v>
      </c>
      <c r="E57" s="300">
        <v>0</v>
      </c>
      <c r="F57" s="300">
        <v>0</v>
      </c>
      <c r="G57" s="279">
        <f>ROUNDUP(G61*G55,0)</f>
        <v>0</v>
      </c>
      <c r="H57" s="297" t="str">
        <f>IFERROR(H61*G55,"")</f>
        <v/>
      </c>
      <c r="J57" s="437"/>
      <c r="K57" s="419"/>
      <c r="L57" s="285" t="s">
        <v>4</v>
      </c>
      <c r="M57" s="300">
        <v>0</v>
      </c>
      <c r="N57" s="300">
        <v>0</v>
      </c>
      <c r="O57" s="300">
        <v>0</v>
      </c>
      <c r="P57" s="279">
        <f>ROUNDUP(P61*P55,0)</f>
        <v>0</v>
      </c>
      <c r="Q57" s="297" t="str">
        <f>IFERROR(Q61*P55,"")</f>
        <v/>
      </c>
      <c r="S57" s="44"/>
    </row>
    <row r="58" spans="1:40" ht="12" customHeight="1" x14ac:dyDescent="0.25">
      <c r="A58" s="437"/>
      <c r="B58" s="419"/>
      <c r="C58" s="285" t="s">
        <v>5</v>
      </c>
      <c r="D58" s="300">
        <v>0</v>
      </c>
      <c r="E58" s="300">
        <v>0</v>
      </c>
      <c r="F58" s="300">
        <v>0</v>
      </c>
      <c r="G58" s="279">
        <f>ROUNDUP(G62*G55,0)</f>
        <v>0</v>
      </c>
      <c r="H58" s="297" t="str">
        <f>IFERROR(H62*G55,"")</f>
        <v/>
      </c>
      <c r="J58" s="437"/>
      <c r="K58" s="419"/>
      <c r="L58" s="285" t="s">
        <v>5</v>
      </c>
      <c r="M58" s="300">
        <v>0</v>
      </c>
      <c r="N58" s="300">
        <v>0</v>
      </c>
      <c r="O58" s="300">
        <v>0</v>
      </c>
      <c r="P58" s="279">
        <f>ROUNDUP(P62*P55,0)</f>
        <v>0</v>
      </c>
      <c r="Q58" s="297" t="str">
        <f>IFERROR(Q62*P55,"")</f>
        <v/>
      </c>
      <c r="S58" s="44"/>
    </row>
    <row r="59" spans="1:40" ht="12" customHeight="1" x14ac:dyDescent="0.25">
      <c r="A59" s="437"/>
      <c r="B59" s="419"/>
      <c r="C59" s="285" t="s">
        <v>11</v>
      </c>
      <c r="D59" s="300">
        <v>0</v>
      </c>
      <c r="E59" s="301">
        <v>0</v>
      </c>
      <c r="F59" s="301">
        <v>0</v>
      </c>
      <c r="G59" s="279">
        <f>ROUNDUP(G63*G55,0)</f>
        <v>0</v>
      </c>
      <c r="H59" s="297" t="str">
        <f>IFERROR(H63*G55,"")</f>
        <v/>
      </c>
      <c r="J59" s="437"/>
      <c r="K59" s="419"/>
      <c r="L59" s="285" t="s">
        <v>11</v>
      </c>
      <c r="M59" s="300">
        <v>0</v>
      </c>
      <c r="N59" s="301">
        <v>0</v>
      </c>
      <c r="O59" s="301">
        <v>0</v>
      </c>
      <c r="P59" s="279">
        <f>ROUNDUP(P63*P55,0)</f>
        <v>0</v>
      </c>
      <c r="Q59" s="297" t="str">
        <f>IFERROR(Q63*P55,"")</f>
        <v/>
      </c>
      <c r="S59" s="44"/>
    </row>
    <row r="60" spans="1:40" ht="12" customHeight="1" x14ac:dyDescent="0.25">
      <c r="A60" s="437"/>
      <c r="B60" s="419" t="s">
        <v>124</v>
      </c>
      <c r="C60" s="285" t="s">
        <v>12</v>
      </c>
      <c r="D60" s="280" t="str">
        <f>IFERROR(D56/D55,"")</f>
        <v/>
      </c>
      <c r="E60" s="280" t="str">
        <f>IFERROR(E56/E55,"")</f>
        <v/>
      </c>
      <c r="F60" s="280" t="str">
        <f>IFERROR(F56/F55,"")</f>
        <v/>
      </c>
      <c r="G60" s="286">
        <v>0</v>
      </c>
      <c r="H60" s="281" t="str">
        <f>IFERROR(FORECAST(G23,D60:F60,D23:F23),"")</f>
        <v/>
      </c>
      <c r="J60" s="437"/>
      <c r="K60" s="419" t="s">
        <v>124</v>
      </c>
      <c r="L60" s="285" t="s">
        <v>12</v>
      </c>
      <c r="M60" s="280" t="str">
        <f>IFERROR(M56/M55,"")</f>
        <v/>
      </c>
      <c r="N60" s="280" t="str">
        <f>IFERROR(N56/N55,"")</f>
        <v/>
      </c>
      <c r="O60" s="280" t="str">
        <f>IFERROR(O56/O55,"")</f>
        <v/>
      </c>
      <c r="P60" s="286">
        <v>0</v>
      </c>
      <c r="Q60" s="281" t="str">
        <f>IFERROR(FORECAST(P23,M60:O60,M23:O23),"")</f>
        <v/>
      </c>
      <c r="S60" s="44"/>
    </row>
    <row r="61" spans="1:40" ht="12" customHeight="1" x14ac:dyDescent="0.25">
      <c r="A61" s="437"/>
      <c r="B61" s="419"/>
      <c r="C61" s="285" t="s">
        <v>4</v>
      </c>
      <c r="D61" s="280" t="str">
        <f>IFERROR(D57/D55,"")</f>
        <v/>
      </c>
      <c r="E61" s="280" t="str">
        <f>IFERROR(E57/E55,"")</f>
        <v/>
      </c>
      <c r="F61" s="280" t="str">
        <f>IFERROR(F57/F55,"")</f>
        <v/>
      </c>
      <c r="G61" s="286">
        <v>0</v>
      </c>
      <c r="H61" s="281" t="str">
        <f>IFERROR(FORECAST(G23,D61:F61,D23:F23),"")</f>
        <v/>
      </c>
      <c r="J61" s="437"/>
      <c r="K61" s="419"/>
      <c r="L61" s="285" t="s">
        <v>4</v>
      </c>
      <c r="M61" s="280" t="str">
        <f>IFERROR(M57/M55,"")</f>
        <v/>
      </c>
      <c r="N61" s="280" t="str">
        <f>IFERROR(N57/N55,"")</f>
        <v/>
      </c>
      <c r="O61" s="280" t="str">
        <f>IFERROR(O57/O55,"")</f>
        <v/>
      </c>
      <c r="P61" s="286">
        <v>0</v>
      </c>
      <c r="Q61" s="281" t="str">
        <f>IFERROR(FORECAST(P23,M61:O61,M23:O23),"")</f>
        <v/>
      </c>
      <c r="S61" s="44"/>
    </row>
    <row r="62" spans="1:40" ht="12" customHeight="1" x14ac:dyDescent="0.25">
      <c r="A62" s="437"/>
      <c r="B62" s="419"/>
      <c r="C62" s="285" t="s">
        <v>5</v>
      </c>
      <c r="D62" s="280" t="str">
        <f>IFERROR(D58/D55,"")</f>
        <v/>
      </c>
      <c r="E62" s="280" t="str">
        <f>IFERROR(E58/E55,"")</f>
        <v/>
      </c>
      <c r="F62" s="280" t="str">
        <f>IFERROR(F58/F55,"")</f>
        <v/>
      </c>
      <c r="G62" s="286">
        <v>0</v>
      </c>
      <c r="H62" s="281" t="str">
        <f>IFERROR(FORECAST(G23,D62:F62,D23:F23),"")</f>
        <v/>
      </c>
      <c r="J62" s="437"/>
      <c r="K62" s="419"/>
      <c r="L62" s="285" t="s">
        <v>5</v>
      </c>
      <c r="M62" s="280" t="str">
        <f>IFERROR(M58/M55,"")</f>
        <v/>
      </c>
      <c r="N62" s="280" t="str">
        <f>IFERROR(N58/N55,"")</f>
        <v/>
      </c>
      <c r="O62" s="280" t="str">
        <f>IFERROR(O58/O55,"")</f>
        <v/>
      </c>
      <c r="P62" s="286">
        <v>0</v>
      </c>
      <c r="Q62" s="281" t="str">
        <f>IFERROR(FORECAST(P23,M62:O62,M23:O23),"")</f>
        <v/>
      </c>
      <c r="S62" s="44"/>
    </row>
    <row r="63" spans="1:40" ht="12" customHeight="1" x14ac:dyDescent="0.25">
      <c r="A63" s="437"/>
      <c r="B63" s="419"/>
      <c r="C63" s="285" t="s">
        <v>11</v>
      </c>
      <c r="D63" s="299" t="str">
        <f>IFERROR(D59/D55,"")</f>
        <v/>
      </c>
      <c r="E63" s="299" t="str">
        <f t="shared" ref="E63" si="22">IFERROR(E59/E55,"")</f>
        <v/>
      </c>
      <c r="F63" s="299" t="str">
        <f>IFERROR(F59/F55,"")</f>
        <v/>
      </c>
      <c r="G63" s="286">
        <v>0</v>
      </c>
      <c r="H63" s="281" t="str">
        <f>IFERROR(FORECAST(G23,D63:F63,D23:F23),"")</f>
        <v/>
      </c>
      <c r="I63" s="32"/>
      <c r="J63" s="437"/>
      <c r="K63" s="419"/>
      <c r="L63" s="285" t="s">
        <v>11</v>
      </c>
      <c r="M63" s="299" t="str">
        <f>IFERROR(M59/M55,"")</f>
        <v/>
      </c>
      <c r="N63" s="299" t="str">
        <f t="shared" ref="N63" si="23">IFERROR(N59/N55,"")</f>
        <v/>
      </c>
      <c r="O63" s="299" t="str">
        <f>IFERROR(O59/O55,"")</f>
        <v/>
      </c>
      <c r="P63" s="286">
        <v>0</v>
      </c>
      <c r="Q63" s="281" t="str">
        <f>IFERROR(FORECAST(P23,M63:O63,M23:O23),"")</f>
        <v/>
      </c>
    </row>
    <row r="64" spans="1:40" s="293" customFormat="1" ht="12" customHeight="1" x14ac:dyDescent="0.25">
      <c r="A64" s="287"/>
      <c r="B64" s="288"/>
      <c r="C64" s="289"/>
      <c r="D64" s="290" t="str">
        <f>IF(SUM(D56:D59)=D55,"","datos erróneos")</f>
        <v/>
      </c>
      <c r="E64" s="290" t="str">
        <f t="shared" ref="E64:F64" si="24">IF(SUM(E56:E59)=E55,"","datos erróneos")</f>
        <v/>
      </c>
      <c r="F64" s="290" t="str">
        <f t="shared" si="24"/>
        <v/>
      </c>
      <c r="G64" s="290" t="str">
        <f>IF(SUM(G60:G63)=1,"",(IF(SUM(G60:G63)=0,"","datos erróneos")))</f>
        <v/>
      </c>
      <c r="H64" s="291"/>
      <c r="I64" s="292"/>
      <c r="J64" s="287"/>
      <c r="K64" s="288"/>
      <c r="L64" s="289"/>
      <c r="M64" s="290" t="str">
        <f>IF(SUM(M56:M59)=M55,"","datos erróneos")</f>
        <v/>
      </c>
      <c r="N64" s="290" t="str">
        <f t="shared" ref="N64:O64" si="25">IF(SUM(N56:N59)=N55,"","datos erróneos")</f>
        <v/>
      </c>
      <c r="O64" s="290" t="str">
        <f t="shared" si="25"/>
        <v/>
      </c>
      <c r="P64" s="290" t="str">
        <f>IF(SUM(P60:P63)=1,"",(IF(SUM(P60:P63)=0,"","datos erróneos")))</f>
        <v/>
      </c>
      <c r="Q64" s="291"/>
      <c r="R64" s="292"/>
      <c r="S64" s="292"/>
      <c r="T64" s="292"/>
      <c r="U64" s="292"/>
      <c r="V64" s="292"/>
      <c r="W64" s="292"/>
      <c r="X64" s="292"/>
      <c r="Y64" s="292"/>
      <c r="Z64" s="292"/>
      <c r="AA64" s="292"/>
      <c r="AB64" s="292"/>
      <c r="AC64" s="292"/>
      <c r="AD64" s="292"/>
      <c r="AE64" s="292"/>
      <c r="AF64" s="292"/>
      <c r="AG64" s="292"/>
      <c r="AH64" s="292"/>
      <c r="AI64" s="292"/>
      <c r="AJ64" s="292"/>
      <c r="AK64" s="292"/>
      <c r="AL64" s="292"/>
      <c r="AM64" s="292"/>
      <c r="AN64" s="292"/>
    </row>
    <row r="65" spans="1:40" ht="12" customHeight="1" x14ac:dyDescent="0.25">
      <c r="A65" s="437" t="s">
        <v>104</v>
      </c>
      <c r="B65" s="419" t="s">
        <v>335</v>
      </c>
      <c r="C65" s="419"/>
      <c r="D65" s="283">
        <v>0</v>
      </c>
      <c r="E65" s="284">
        <v>0</v>
      </c>
      <c r="F65" s="284">
        <v>0</v>
      </c>
      <c r="G65" s="422">
        <v>0</v>
      </c>
      <c r="H65" s="422"/>
      <c r="J65" s="437" t="s">
        <v>104</v>
      </c>
      <c r="K65" s="419" t="s">
        <v>335</v>
      </c>
      <c r="L65" s="419"/>
      <c r="M65" s="283">
        <v>0</v>
      </c>
      <c r="N65" s="284">
        <v>0</v>
      </c>
      <c r="O65" s="284">
        <v>0</v>
      </c>
      <c r="P65" s="422">
        <v>0</v>
      </c>
      <c r="Q65" s="422"/>
      <c r="S65" s="44"/>
    </row>
    <row r="66" spans="1:40" ht="12" customHeight="1" x14ac:dyDescent="0.25">
      <c r="A66" s="437"/>
      <c r="B66" s="419" t="s">
        <v>336</v>
      </c>
      <c r="C66" s="285" t="s">
        <v>12</v>
      </c>
      <c r="D66" s="300">
        <v>0</v>
      </c>
      <c r="E66" s="300">
        <v>0</v>
      </c>
      <c r="F66" s="300">
        <v>0</v>
      </c>
      <c r="G66" s="279">
        <f>ROUNDUP(G70*G65,0)</f>
        <v>0</v>
      </c>
      <c r="H66" s="297" t="str">
        <f>IFERROR(H70*G65,"")</f>
        <v/>
      </c>
      <c r="J66" s="437"/>
      <c r="K66" s="419" t="s">
        <v>336</v>
      </c>
      <c r="L66" s="285" t="s">
        <v>12</v>
      </c>
      <c r="M66" s="300">
        <v>0</v>
      </c>
      <c r="N66" s="300">
        <v>0</v>
      </c>
      <c r="O66" s="300">
        <v>0</v>
      </c>
      <c r="P66" s="279">
        <f>ROUNDUP(P70*P65,0)</f>
        <v>0</v>
      </c>
      <c r="Q66" s="297" t="str">
        <f>IFERROR(Q70*P65,"")</f>
        <v/>
      </c>
      <c r="S66" s="44"/>
    </row>
    <row r="67" spans="1:40" ht="12" customHeight="1" x14ac:dyDescent="0.25">
      <c r="A67" s="437"/>
      <c r="B67" s="419"/>
      <c r="C67" s="285" t="s">
        <v>4</v>
      </c>
      <c r="D67" s="300">
        <v>0</v>
      </c>
      <c r="E67" s="300">
        <v>0</v>
      </c>
      <c r="F67" s="300">
        <v>0</v>
      </c>
      <c r="G67" s="279">
        <f>ROUNDUP(G71*G65,0)</f>
        <v>0</v>
      </c>
      <c r="H67" s="297" t="str">
        <f>IFERROR(H71*G65,"")</f>
        <v/>
      </c>
      <c r="J67" s="437"/>
      <c r="K67" s="419"/>
      <c r="L67" s="285" t="s">
        <v>4</v>
      </c>
      <c r="M67" s="300">
        <v>0</v>
      </c>
      <c r="N67" s="300">
        <v>0</v>
      </c>
      <c r="O67" s="300">
        <v>0</v>
      </c>
      <c r="P67" s="279">
        <f>ROUNDUP(P71*P65,0)</f>
        <v>0</v>
      </c>
      <c r="Q67" s="297" t="str">
        <f>IFERROR(Q71*P65,"")</f>
        <v/>
      </c>
      <c r="S67" s="44"/>
    </row>
    <row r="68" spans="1:40" ht="12" customHeight="1" x14ac:dyDescent="0.25">
      <c r="A68" s="437"/>
      <c r="B68" s="419"/>
      <c r="C68" s="285" t="s">
        <v>5</v>
      </c>
      <c r="D68" s="300">
        <v>0</v>
      </c>
      <c r="E68" s="300">
        <v>0</v>
      </c>
      <c r="F68" s="300">
        <v>0</v>
      </c>
      <c r="G68" s="279">
        <f>ROUNDUP(G72*G65,0)</f>
        <v>0</v>
      </c>
      <c r="H68" s="297" t="str">
        <f>IFERROR(H72*G65,"")</f>
        <v/>
      </c>
      <c r="J68" s="437"/>
      <c r="K68" s="419"/>
      <c r="L68" s="285" t="s">
        <v>5</v>
      </c>
      <c r="M68" s="300">
        <v>0</v>
      </c>
      <c r="N68" s="300">
        <v>0</v>
      </c>
      <c r="O68" s="300">
        <v>0</v>
      </c>
      <c r="P68" s="279">
        <f>ROUNDUP(P72*P65,0)</f>
        <v>0</v>
      </c>
      <c r="Q68" s="297" t="str">
        <f>IFERROR(Q72*P65,"")</f>
        <v/>
      </c>
      <c r="S68" s="44"/>
    </row>
    <row r="69" spans="1:40" ht="12" customHeight="1" x14ac:dyDescent="0.25">
      <c r="A69" s="437"/>
      <c r="B69" s="419"/>
      <c r="C69" s="285" t="s">
        <v>11</v>
      </c>
      <c r="D69" s="300">
        <v>0</v>
      </c>
      <c r="E69" s="301">
        <v>0</v>
      </c>
      <c r="F69" s="301">
        <v>0</v>
      </c>
      <c r="G69" s="279">
        <f>ROUNDUP(G73*G65,0)</f>
        <v>0</v>
      </c>
      <c r="H69" s="297" t="str">
        <f>IFERROR(H73*G65,"")</f>
        <v/>
      </c>
      <c r="J69" s="437"/>
      <c r="K69" s="419"/>
      <c r="L69" s="285" t="s">
        <v>11</v>
      </c>
      <c r="M69" s="300">
        <v>0</v>
      </c>
      <c r="N69" s="301">
        <v>0</v>
      </c>
      <c r="O69" s="301">
        <v>0</v>
      </c>
      <c r="P69" s="279">
        <f>ROUNDUP(P73*P65,0)</f>
        <v>0</v>
      </c>
      <c r="Q69" s="297" t="str">
        <f>IFERROR(Q73*P65,"")</f>
        <v/>
      </c>
      <c r="S69" s="44"/>
    </row>
    <row r="70" spans="1:40" ht="12" customHeight="1" x14ac:dyDescent="0.25">
      <c r="A70" s="437"/>
      <c r="B70" s="419" t="s">
        <v>124</v>
      </c>
      <c r="C70" s="285" t="s">
        <v>12</v>
      </c>
      <c r="D70" s="280" t="str">
        <f>IFERROR(D66/D65,"")</f>
        <v/>
      </c>
      <c r="E70" s="280" t="str">
        <f>IFERROR(E66/E65,"")</f>
        <v/>
      </c>
      <c r="F70" s="280" t="str">
        <f>IFERROR(F66/F65,"")</f>
        <v/>
      </c>
      <c r="G70" s="286">
        <v>0</v>
      </c>
      <c r="H70" s="281" t="str">
        <f>IFERROR(FORECAST(G23,D70:F70,D23:F23),"")</f>
        <v/>
      </c>
      <c r="J70" s="437"/>
      <c r="K70" s="419" t="s">
        <v>124</v>
      </c>
      <c r="L70" s="285" t="s">
        <v>12</v>
      </c>
      <c r="M70" s="280" t="str">
        <f>IFERROR(M66/M65,"")</f>
        <v/>
      </c>
      <c r="N70" s="280" t="str">
        <f>IFERROR(N66/N65,"")</f>
        <v/>
      </c>
      <c r="O70" s="280" t="str">
        <f>IFERROR(O66/O65,"")</f>
        <v/>
      </c>
      <c r="P70" s="286">
        <v>0</v>
      </c>
      <c r="Q70" s="281" t="str">
        <f>IFERROR(FORECAST(P23,M70:O70,M23:O23),"")</f>
        <v/>
      </c>
      <c r="S70" s="44"/>
    </row>
    <row r="71" spans="1:40" ht="12" customHeight="1" x14ac:dyDescent="0.25">
      <c r="A71" s="437"/>
      <c r="B71" s="419"/>
      <c r="C71" s="285" t="s">
        <v>4</v>
      </c>
      <c r="D71" s="280" t="str">
        <f>IFERROR(D67/D65,"")</f>
        <v/>
      </c>
      <c r="E71" s="280" t="str">
        <f>IFERROR(E67/E65,"")</f>
        <v/>
      </c>
      <c r="F71" s="280" t="str">
        <f>IFERROR(F67/F65,"")</f>
        <v/>
      </c>
      <c r="G71" s="286">
        <v>0</v>
      </c>
      <c r="H71" s="281" t="str">
        <f>IFERROR(FORECAST(G23,D71:F71,D23:F23),"")</f>
        <v/>
      </c>
      <c r="J71" s="437"/>
      <c r="K71" s="419"/>
      <c r="L71" s="285" t="s">
        <v>4</v>
      </c>
      <c r="M71" s="280" t="str">
        <f>IFERROR(M67/M65,"")</f>
        <v/>
      </c>
      <c r="N71" s="280" t="str">
        <f>IFERROR(N67/N65,"")</f>
        <v/>
      </c>
      <c r="O71" s="280" t="str">
        <f>IFERROR(O67/O65,"")</f>
        <v/>
      </c>
      <c r="P71" s="286">
        <v>0</v>
      </c>
      <c r="Q71" s="281" t="str">
        <f>IFERROR(FORECAST(P23,M71:O71,M23:O23),"")</f>
        <v/>
      </c>
      <c r="S71" s="44"/>
    </row>
    <row r="72" spans="1:40" ht="12" customHeight="1" x14ac:dyDescent="0.25">
      <c r="A72" s="437"/>
      <c r="B72" s="419"/>
      <c r="C72" s="285" t="s">
        <v>5</v>
      </c>
      <c r="D72" s="280" t="str">
        <f>IFERROR(D68/D65,"")</f>
        <v/>
      </c>
      <c r="E72" s="280" t="str">
        <f>IFERROR(E68/E65,"")</f>
        <v/>
      </c>
      <c r="F72" s="280" t="str">
        <f>IFERROR(F68/F65,"")</f>
        <v/>
      </c>
      <c r="G72" s="286">
        <v>0</v>
      </c>
      <c r="H72" s="281" t="str">
        <f>IFERROR(FORECAST(G23,D72:F72,D23:F23),"")</f>
        <v/>
      </c>
      <c r="J72" s="437"/>
      <c r="K72" s="419"/>
      <c r="L72" s="285" t="s">
        <v>5</v>
      </c>
      <c r="M72" s="280" t="str">
        <f>IFERROR(M68/M65,"")</f>
        <v/>
      </c>
      <c r="N72" s="280" t="str">
        <f>IFERROR(N68/N65,"")</f>
        <v/>
      </c>
      <c r="O72" s="280" t="str">
        <f>IFERROR(O68/O65,"")</f>
        <v/>
      </c>
      <c r="P72" s="286">
        <v>0</v>
      </c>
      <c r="Q72" s="281" t="str">
        <f>IFERROR(FORECAST(P23,M72:O72,M23:O23),"")</f>
        <v/>
      </c>
      <c r="S72" s="44"/>
    </row>
    <row r="73" spans="1:40" ht="12" customHeight="1" x14ac:dyDescent="0.25">
      <c r="A73" s="437"/>
      <c r="B73" s="419"/>
      <c r="C73" s="285" t="s">
        <v>11</v>
      </c>
      <c r="D73" s="299" t="str">
        <f>IFERROR(D69/D65,"")</f>
        <v/>
      </c>
      <c r="E73" s="299" t="str">
        <f t="shared" ref="E73" si="26">IFERROR(E69/E65,"")</f>
        <v/>
      </c>
      <c r="F73" s="299" t="str">
        <f>IFERROR(F69/F65,"")</f>
        <v/>
      </c>
      <c r="G73" s="286">
        <v>0</v>
      </c>
      <c r="H73" s="281" t="str">
        <f>IFERROR(FORECAST(G23,D73:F73,D23:F23),"")</f>
        <v/>
      </c>
      <c r="I73" s="32"/>
      <c r="J73" s="437"/>
      <c r="K73" s="419"/>
      <c r="L73" s="285" t="s">
        <v>11</v>
      </c>
      <c r="M73" s="299" t="str">
        <f>IFERROR(M69/M65,"")</f>
        <v/>
      </c>
      <c r="N73" s="299" t="str">
        <f t="shared" ref="N73" si="27">IFERROR(N69/N65,"")</f>
        <v/>
      </c>
      <c r="O73" s="299" t="str">
        <f>IFERROR(O69/O65,"")</f>
        <v/>
      </c>
      <c r="P73" s="286">
        <v>0</v>
      </c>
      <c r="Q73" s="281" t="str">
        <f>IFERROR(FORECAST(P23,M73:O73,M23:O23),"")</f>
        <v/>
      </c>
    </row>
    <row r="74" spans="1:40" s="293" customFormat="1" ht="12" customHeight="1" x14ac:dyDescent="0.25">
      <c r="A74" s="287"/>
      <c r="B74" s="288"/>
      <c r="C74" s="289"/>
      <c r="D74" s="290" t="str">
        <f>IF(SUM(D66:D69)=D65,"","datos erróneos")</f>
        <v/>
      </c>
      <c r="E74" s="290" t="str">
        <f t="shared" ref="E74:F74" si="28">IF(SUM(E66:E69)=E65,"","datos erróneos")</f>
        <v/>
      </c>
      <c r="F74" s="290" t="str">
        <f t="shared" si="28"/>
        <v/>
      </c>
      <c r="G74" s="290" t="str">
        <f>IF(SUM(G70:G73)=1,"",(IF(SUM(G70:G73)=0,"","datos erróneos")))</f>
        <v/>
      </c>
      <c r="H74" s="291"/>
      <c r="I74" s="292"/>
      <c r="J74" s="287"/>
      <c r="K74" s="288"/>
      <c r="L74" s="289"/>
      <c r="M74" s="290" t="str">
        <f>IF(SUM(M66:M69)=M65,"","datos erróneos")</f>
        <v/>
      </c>
      <c r="N74" s="290" t="str">
        <f t="shared" ref="N74:O74" si="29">IF(SUM(N66:N69)=N65,"","datos erróneos")</f>
        <v/>
      </c>
      <c r="O74" s="290" t="str">
        <f t="shared" si="29"/>
        <v/>
      </c>
      <c r="P74" s="290" t="str">
        <f>IF(SUM(P70:P73)=1,"",(IF(SUM(P70:P73)=0,"","datos erróneos")))</f>
        <v/>
      </c>
      <c r="Q74" s="291"/>
      <c r="R74" s="292"/>
      <c r="S74" s="292"/>
      <c r="T74" s="292"/>
      <c r="U74" s="292"/>
      <c r="V74" s="292"/>
      <c r="W74" s="292"/>
      <c r="X74" s="292"/>
      <c r="Y74" s="292"/>
      <c r="Z74" s="292"/>
      <c r="AA74" s="292"/>
      <c r="AB74" s="292"/>
      <c r="AC74" s="292"/>
      <c r="AD74" s="292"/>
      <c r="AE74" s="292"/>
      <c r="AF74" s="292"/>
      <c r="AG74" s="292"/>
      <c r="AH74" s="292"/>
      <c r="AI74" s="292"/>
      <c r="AJ74" s="292"/>
      <c r="AK74" s="292"/>
      <c r="AL74" s="292"/>
      <c r="AM74" s="292"/>
      <c r="AN74" s="292"/>
    </row>
    <row r="75" spans="1:40" ht="12" customHeight="1" x14ac:dyDescent="0.25">
      <c r="A75" s="437" t="s">
        <v>105</v>
      </c>
      <c r="B75" s="419" t="s">
        <v>335</v>
      </c>
      <c r="C75" s="419"/>
      <c r="D75" s="283">
        <v>0</v>
      </c>
      <c r="E75" s="284">
        <v>0</v>
      </c>
      <c r="F75" s="284">
        <v>0</v>
      </c>
      <c r="G75" s="422">
        <v>0</v>
      </c>
      <c r="H75" s="422"/>
      <c r="J75" s="437" t="s">
        <v>105</v>
      </c>
      <c r="K75" s="419" t="s">
        <v>335</v>
      </c>
      <c r="L75" s="419"/>
      <c r="M75" s="283">
        <v>0</v>
      </c>
      <c r="N75" s="284">
        <v>0</v>
      </c>
      <c r="O75" s="284">
        <v>0</v>
      </c>
      <c r="P75" s="422">
        <v>0</v>
      </c>
      <c r="Q75" s="422"/>
      <c r="S75" s="44"/>
    </row>
    <row r="76" spans="1:40" ht="12" customHeight="1" x14ac:dyDescent="0.25">
      <c r="A76" s="437"/>
      <c r="B76" s="419" t="s">
        <v>336</v>
      </c>
      <c r="C76" s="285" t="s">
        <v>12</v>
      </c>
      <c r="D76" s="300">
        <v>0</v>
      </c>
      <c r="E76" s="300">
        <v>0</v>
      </c>
      <c r="F76" s="300">
        <v>0</v>
      </c>
      <c r="G76" s="279">
        <f>ROUNDUP(G80*G75,0)</f>
        <v>0</v>
      </c>
      <c r="H76" s="297" t="str">
        <f>IFERROR(H80*G75,"")</f>
        <v/>
      </c>
      <c r="J76" s="437"/>
      <c r="K76" s="419" t="s">
        <v>336</v>
      </c>
      <c r="L76" s="285" t="s">
        <v>12</v>
      </c>
      <c r="M76" s="300">
        <v>0</v>
      </c>
      <c r="N76" s="300">
        <v>0</v>
      </c>
      <c r="O76" s="300">
        <v>0</v>
      </c>
      <c r="P76" s="279">
        <f>ROUNDUP(P80*P75,0)</f>
        <v>0</v>
      </c>
      <c r="Q76" s="297" t="str">
        <f>IFERROR(Q80*P75,"")</f>
        <v/>
      </c>
      <c r="S76" s="44"/>
    </row>
    <row r="77" spans="1:40" ht="12" customHeight="1" x14ac:dyDescent="0.25">
      <c r="A77" s="437"/>
      <c r="B77" s="419"/>
      <c r="C77" s="285" t="s">
        <v>4</v>
      </c>
      <c r="D77" s="300">
        <v>0</v>
      </c>
      <c r="E77" s="300">
        <v>0</v>
      </c>
      <c r="F77" s="300">
        <v>0</v>
      </c>
      <c r="G77" s="279">
        <f>ROUNDUP(G81*G75,0)</f>
        <v>0</v>
      </c>
      <c r="H77" s="297" t="str">
        <f>IFERROR(H81*G75,"")</f>
        <v/>
      </c>
      <c r="J77" s="437"/>
      <c r="K77" s="419"/>
      <c r="L77" s="285" t="s">
        <v>4</v>
      </c>
      <c r="M77" s="300">
        <v>0</v>
      </c>
      <c r="N77" s="300">
        <v>0</v>
      </c>
      <c r="O77" s="300">
        <v>0</v>
      </c>
      <c r="P77" s="279">
        <f>ROUNDUP(P81*P75,0)</f>
        <v>0</v>
      </c>
      <c r="Q77" s="297" t="str">
        <f>IFERROR(Q81*P75,"")</f>
        <v/>
      </c>
      <c r="S77" s="44"/>
    </row>
    <row r="78" spans="1:40" ht="12" customHeight="1" x14ac:dyDescent="0.25">
      <c r="A78" s="437"/>
      <c r="B78" s="419"/>
      <c r="C78" s="285" t="s">
        <v>5</v>
      </c>
      <c r="D78" s="300">
        <v>0</v>
      </c>
      <c r="E78" s="300">
        <v>0</v>
      </c>
      <c r="F78" s="300">
        <v>0</v>
      </c>
      <c r="G78" s="279">
        <f>ROUNDUP(G82*G75,0)</f>
        <v>0</v>
      </c>
      <c r="H78" s="297" t="str">
        <f>IFERROR(H82*G75,"")</f>
        <v/>
      </c>
      <c r="J78" s="437"/>
      <c r="K78" s="419"/>
      <c r="L78" s="285" t="s">
        <v>5</v>
      </c>
      <c r="M78" s="300">
        <v>0</v>
      </c>
      <c r="N78" s="300">
        <v>0</v>
      </c>
      <c r="O78" s="300">
        <v>0</v>
      </c>
      <c r="P78" s="279">
        <f>ROUNDUP(P82*P75,0)</f>
        <v>0</v>
      </c>
      <c r="Q78" s="297" t="str">
        <f>IFERROR(Q82*P75,"")</f>
        <v/>
      </c>
      <c r="S78" s="44"/>
    </row>
    <row r="79" spans="1:40" ht="12" customHeight="1" x14ac:dyDescent="0.25">
      <c r="A79" s="437"/>
      <c r="B79" s="419"/>
      <c r="C79" s="285" t="s">
        <v>11</v>
      </c>
      <c r="D79" s="300">
        <v>0</v>
      </c>
      <c r="E79" s="301">
        <v>0</v>
      </c>
      <c r="F79" s="301">
        <v>0</v>
      </c>
      <c r="G79" s="279">
        <f>ROUNDUP(G83*G75,0)</f>
        <v>0</v>
      </c>
      <c r="H79" s="297" t="str">
        <f>IFERROR(H83*G75,"")</f>
        <v/>
      </c>
      <c r="J79" s="437"/>
      <c r="K79" s="419"/>
      <c r="L79" s="285" t="s">
        <v>11</v>
      </c>
      <c r="M79" s="300">
        <v>0</v>
      </c>
      <c r="N79" s="301">
        <v>0</v>
      </c>
      <c r="O79" s="301">
        <v>0</v>
      </c>
      <c r="P79" s="279">
        <f>ROUNDUP(P83*P75,0)</f>
        <v>0</v>
      </c>
      <c r="Q79" s="297" t="str">
        <f>IFERROR(Q83*P75,"")</f>
        <v/>
      </c>
      <c r="S79" s="44"/>
    </row>
    <row r="80" spans="1:40" ht="12" customHeight="1" x14ac:dyDescent="0.25">
      <c r="A80" s="437"/>
      <c r="B80" s="419" t="s">
        <v>124</v>
      </c>
      <c r="C80" s="285" t="s">
        <v>12</v>
      </c>
      <c r="D80" s="280" t="str">
        <f>IFERROR(D76/D75,"")</f>
        <v/>
      </c>
      <c r="E80" s="280" t="str">
        <f>IFERROR(E76/E75,"")</f>
        <v/>
      </c>
      <c r="F80" s="280" t="str">
        <f>IFERROR(F76/F75,"")</f>
        <v/>
      </c>
      <c r="G80" s="286">
        <v>0</v>
      </c>
      <c r="H80" s="281" t="str">
        <f>IFERROR(FORECAST(G23,D80:F80,D23:F23),"")</f>
        <v/>
      </c>
      <c r="J80" s="437"/>
      <c r="K80" s="419" t="s">
        <v>124</v>
      </c>
      <c r="L80" s="285" t="s">
        <v>12</v>
      </c>
      <c r="M80" s="280" t="str">
        <f>IFERROR(M76/M75,"")</f>
        <v/>
      </c>
      <c r="N80" s="280" t="str">
        <f>IFERROR(N76/N75,"")</f>
        <v/>
      </c>
      <c r="O80" s="280" t="str">
        <f>IFERROR(O76/O75,"")</f>
        <v/>
      </c>
      <c r="P80" s="286">
        <v>0</v>
      </c>
      <c r="Q80" s="281" t="str">
        <f>IFERROR(FORECAST(P23,M80:O80,M23:O23),"")</f>
        <v/>
      </c>
      <c r="S80" s="44"/>
    </row>
    <row r="81" spans="1:40" ht="12" customHeight="1" x14ac:dyDescent="0.25">
      <c r="A81" s="437"/>
      <c r="B81" s="419"/>
      <c r="C81" s="285" t="s">
        <v>4</v>
      </c>
      <c r="D81" s="280" t="str">
        <f>IFERROR(D77/D75,"")</f>
        <v/>
      </c>
      <c r="E81" s="280" t="str">
        <f>IFERROR(E77/E75,"")</f>
        <v/>
      </c>
      <c r="F81" s="280" t="str">
        <f>IFERROR(F77/F75,"")</f>
        <v/>
      </c>
      <c r="G81" s="286">
        <v>0</v>
      </c>
      <c r="H81" s="281" t="str">
        <f>IFERROR(FORECAST(G23,D81:F81,D23:F23),"")</f>
        <v/>
      </c>
      <c r="J81" s="437"/>
      <c r="K81" s="419"/>
      <c r="L81" s="285" t="s">
        <v>4</v>
      </c>
      <c r="M81" s="280" t="str">
        <f>IFERROR(M77/M75,"")</f>
        <v/>
      </c>
      <c r="N81" s="280" t="str">
        <f>IFERROR(N77/N75,"")</f>
        <v/>
      </c>
      <c r="O81" s="280" t="str">
        <f>IFERROR(O77/O75,"")</f>
        <v/>
      </c>
      <c r="P81" s="286">
        <v>0</v>
      </c>
      <c r="Q81" s="281" t="str">
        <f>IFERROR(FORECAST(P23,M81:O81,M23:O23),"")</f>
        <v/>
      </c>
      <c r="S81" s="44"/>
    </row>
    <row r="82" spans="1:40" ht="12" customHeight="1" x14ac:dyDescent="0.25">
      <c r="A82" s="437"/>
      <c r="B82" s="419"/>
      <c r="C82" s="285" t="s">
        <v>5</v>
      </c>
      <c r="D82" s="280" t="str">
        <f>IFERROR(D78/D75,"")</f>
        <v/>
      </c>
      <c r="E82" s="280" t="str">
        <f>IFERROR(E78/E75,"")</f>
        <v/>
      </c>
      <c r="F82" s="280" t="str">
        <f>IFERROR(F78/F75,"")</f>
        <v/>
      </c>
      <c r="G82" s="286">
        <v>0</v>
      </c>
      <c r="H82" s="281" t="str">
        <f>IFERROR(FORECAST(G23,D82:F82,D23:F23),"")</f>
        <v/>
      </c>
      <c r="J82" s="437"/>
      <c r="K82" s="419"/>
      <c r="L82" s="285" t="s">
        <v>5</v>
      </c>
      <c r="M82" s="280" t="str">
        <f>IFERROR(M78/M75,"")</f>
        <v/>
      </c>
      <c r="N82" s="280" t="str">
        <f>IFERROR(N78/N75,"")</f>
        <v/>
      </c>
      <c r="O82" s="280" t="str">
        <f>IFERROR(O78/O75,"")</f>
        <v/>
      </c>
      <c r="P82" s="286">
        <v>0</v>
      </c>
      <c r="Q82" s="281" t="str">
        <f>IFERROR(FORECAST(P23,M82:O82,M23:O23),"")</f>
        <v/>
      </c>
      <c r="S82" s="44"/>
    </row>
    <row r="83" spans="1:40" ht="12" customHeight="1" x14ac:dyDescent="0.25">
      <c r="A83" s="437"/>
      <c r="B83" s="419"/>
      <c r="C83" s="285" t="s">
        <v>11</v>
      </c>
      <c r="D83" s="299" t="str">
        <f>IFERROR(D79/D75,"")</f>
        <v/>
      </c>
      <c r="E83" s="299" t="str">
        <f t="shared" ref="E83" si="30">IFERROR(E79/E75,"")</f>
        <v/>
      </c>
      <c r="F83" s="299" t="str">
        <f>IFERROR(F79/F75,"")</f>
        <v/>
      </c>
      <c r="G83" s="286">
        <v>0</v>
      </c>
      <c r="H83" s="281" t="str">
        <f>IFERROR(FORECAST(G23,D83:F83,D23:F23),"")</f>
        <v/>
      </c>
      <c r="I83" s="32"/>
      <c r="J83" s="437"/>
      <c r="K83" s="419"/>
      <c r="L83" s="285" t="s">
        <v>11</v>
      </c>
      <c r="M83" s="299" t="str">
        <f>IFERROR(M79/M75,"")</f>
        <v/>
      </c>
      <c r="N83" s="299" t="str">
        <f t="shared" ref="N83" si="31">IFERROR(N79/N75,"")</f>
        <v/>
      </c>
      <c r="O83" s="299" t="str">
        <f>IFERROR(O79/O75,"")</f>
        <v/>
      </c>
      <c r="P83" s="286">
        <v>0</v>
      </c>
      <c r="Q83" s="281" t="str">
        <f>IFERROR(FORECAST(P23,M83:O83,M23:O23),"")</f>
        <v/>
      </c>
    </row>
    <row r="84" spans="1:40" s="293" customFormat="1" ht="12" customHeight="1" x14ac:dyDescent="0.25">
      <c r="A84" s="287"/>
      <c r="B84" s="288"/>
      <c r="C84" s="289"/>
      <c r="D84" s="290" t="str">
        <f>IF(SUM(D76:D79)=D75,"","datos erróneos")</f>
        <v/>
      </c>
      <c r="E84" s="290" t="str">
        <f t="shared" ref="E84:F84" si="32">IF(SUM(E76:E79)=E75,"","datos erróneos")</f>
        <v/>
      </c>
      <c r="F84" s="290" t="str">
        <f t="shared" si="32"/>
        <v/>
      </c>
      <c r="G84" s="290" t="str">
        <f>IF(SUM(G80:G83)=1,"",(IF(SUM(G80:G83)=0,"","datos erróneos")))</f>
        <v/>
      </c>
      <c r="H84" s="291"/>
      <c r="I84" s="292"/>
      <c r="J84" s="287"/>
      <c r="K84" s="288"/>
      <c r="L84" s="289"/>
      <c r="M84" s="290" t="str">
        <f>IF(SUM(M76:M79)=M75,"","datos erróneos")</f>
        <v/>
      </c>
      <c r="N84" s="290" t="str">
        <f t="shared" ref="N84:O84" si="33">IF(SUM(N76:N79)=N75,"","datos erróneos")</f>
        <v/>
      </c>
      <c r="O84" s="290" t="str">
        <f t="shared" si="33"/>
        <v/>
      </c>
      <c r="P84" s="290" t="str">
        <f>IF(SUM(P80:P83)=1,"",(IF(SUM(P80:P83)=0,"","datos erróneos")))</f>
        <v/>
      </c>
      <c r="Q84" s="291"/>
      <c r="R84" s="292"/>
      <c r="S84" s="292"/>
      <c r="T84" s="292"/>
      <c r="U84" s="292"/>
      <c r="V84" s="292"/>
      <c r="W84" s="292"/>
      <c r="X84" s="292"/>
      <c r="Y84" s="292"/>
      <c r="Z84" s="292"/>
      <c r="AA84" s="292"/>
      <c r="AB84" s="292"/>
      <c r="AC84" s="292"/>
      <c r="AD84" s="292"/>
      <c r="AE84" s="292"/>
      <c r="AF84" s="292"/>
      <c r="AG84" s="292"/>
      <c r="AH84" s="292"/>
      <c r="AI84" s="292"/>
      <c r="AJ84" s="292"/>
      <c r="AK84" s="292"/>
      <c r="AL84" s="292"/>
      <c r="AM84" s="292"/>
      <c r="AN84" s="292"/>
    </row>
    <row r="85" spans="1:40" ht="13.5" customHeight="1" x14ac:dyDescent="0.25">
      <c r="A85" s="38" t="s">
        <v>129</v>
      </c>
      <c r="B85" s="39"/>
      <c r="C85" s="39"/>
      <c r="D85" s="36"/>
      <c r="E85" s="39"/>
      <c r="F85" s="39"/>
      <c r="G85" s="39"/>
      <c r="H85" s="39"/>
      <c r="I85" s="40"/>
      <c r="J85" s="36"/>
      <c r="K85" s="36"/>
      <c r="L85" s="36"/>
      <c r="M85" s="39"/>
      <c r="N85" s="39"/>
      <c r="O85" s="39"/>
      <c r="P85" s="39"/>
      <c r="Q85" s="39"/>
      <c r="R85" s="42"/>
      <c r="S85" s="42"/>
      <c r="T85" s="42"/>
      <c r="U85" s="42"/>
      <c r="V85" s="42"/>
      <c r="W85" s="42"/>
      <c r="X85" s="42"/>
      <c r="Y85" s="42"/>
      <c r="Z85" s="42"/>
      <c r="AA85" s="42"/>
      <c r="AB85" s="42"/>
      <c r="AC85" s="42"/>
      <c r="AD85" s="42"/>
      <c r="AE85" s="42"/>
      <c r="AF85" s="42"/>
      <c r="AG85" s="42"/>
      <c r="AH85" s="42"/>
      <c r="AI85" s="42"/>
      <c r="AJ85" s="42"/>
      <c r="AK85" s="42"/>
      <c r="AL85" s="42"/>
      <c r="AM85" s="42"/>
    </row>
    <row r="86" spans="1:40" s="1" customFormat="1" ht="13.5" customHeight="1" x14ac:dyDescent="0.25">
      <c r="A86" s="38" t="s">
        <v>131</v>
      </c>
      <c r="B86" s="41"/>
      <c r="C86" s="41"/>
      <c r="D86" s="41"/>
      <c r="E86" s="41"/>
      <c r="F86" s="41"/>
      <c r="G86" s="41"/>
      <c r="H86" s="41"/>
      <c r="I86" s="42"/>
      <c r="J86" s="43"/>
      <c r="K86" s="43"/>
      <c r="L86" s="43"/>
      <c r="M86" s="41"/>
      <c r="N86" s="41"/>
      <c r="O86" s="41"/>
      <c r="P86" s="41"/>
      <c r="Q86" s="41"/>
      <c r="R86" s="42"/>
      <c r="S86" s="42"/>
      <c r="T86" s="42"/>
      <c r="U86" s="42"/>
      <c r="V86" s="42"/>
      <c r="W86" s="42"/>
      <c r="X86" s="42"/>
      <c r="Y86" s="42"/>
      <c r="Z86" s="42"/>
      <c r="AA86" s="42"/>
      <c r="AB86" s="42"/>
      <c r="AC86" s="42"/>
      <c r="AD86" s="42"/>
      <c r="AE86" s="42"/>
      <c r="AF86" s="42"/>
      <c r="AG86" s="42"/>
      <c r="AH86" s="42"/>
      <c r="AI86" s="42"/>
      <c r="AJ86" s="42"/>
      <c r="AK86" s="42"/>
      <c r="AL86" s="42"/>
      <c r="AM86" s="42"/>
      <c r="AN86" s="42"/>
    </row>
    <row r="87" spans="1:40" s="1" customFormat="1" ht="42" customHeight="1" x14ac:dyDescent="0.25">
      <c r="A87" s="425" t="s">
        <v>220</v>
      </c>
      <c r="B87" s="425"/>
      <c r="C87" s="425"/>
      <c r="D87" s="425"/>
      <c r="E87" s="425"/>
      <c r="F87" s="425"/>
      <c r="G87" s="425"/>
      <c r="H87" s="425"/>
      <c r="I87" s="425"/>
      <c r="J87" s="425"/>
      <c r="K87" s="425"/>
      <c r="L87" s="425"/>
      <c r="M87" s="425"/>
      <c r="N87" s="425"/>
      <c r="O87" s="425"/>
      <c r="P87" s="425"/>
      <c r="Q87" s="425"/>
      <c r="R87" s="42"/>
      <c r="S87" s="42"/>
      <c r="T87" s="42"/>
      <c r="U87" s="42"/>
      <c r="V87" s="42"/>
      <c r="W87" s="42"/>
      <c r="X87" s="42"/>
      <c r="Y87" s="42"/>
      <c r="Z87" s="42"/>
      <c r="AA87" s="42"/>
      <c r="AB87" s="42"/>
      <c r="AC87" s="42"/>
      <c r="AD87" s="42"/>
      <c r="AE87" s="42"/>
      <c r="AF87" s="42"/>
      <c r="AG87" s="42"/>
      <c r="AH87" s="42"/>
      <c r="AI87" s="42"/>
      <c r="AJ87" s="42"/>
      <c r="AK87" s="42"/>
      <c r="AL87" s="42"/>
      <c r="AM87" s="42"/>
      <c r="AN87" s="42"/>
    </row>
    <row r="88" spans="1:40" s="1" customFormat="1" ht="13.5" customHeight="1" x14ac:dyDescent="0.25">
      <c r="A88" s="38" t="s">
        <v>130</v>
      </c>
      <c r="B88" s="41"/>
      <c r="C88" s="41"/>
      <c r="D88" s="41"/>
      <c r="E88" s="41"/>
      <c r="F88" s="41"/>
      <c r="G88" s="41"/>
      <c r="H88" s="41"/>
      <c r="I88" s="42"/>
      <c r="J88" s="43"/>
      <c r="K88" s="43"/>
      <c r="L88" s="43"/>
      <c r="M88" s="41"/>
      <c r="N88" s="41"/>
      <c r="O88" s="41"/>
      <c r="P88" s="41"/>
      <c r="Q88" s="41"/>
      <c r="R88" s="42"/>
      <c r="S88" s="42"/>
      <c r="T88" s="42"/>
      <c r="U88" s="42"/>
      <c r="V88" s="42"/>
      <c r="W88" s="42"/>
      <c r="X88" s="42"/>
      <c r="Y88" s="42"/>
      <c r="Z88" s="42"/>
      <c r="AA88" s="42"/>
      <c r="AB88" s="42"/>
      <c r="AC88" s="42"/>
      <c r="AD88" s="42"/>
      <c r="AE88" s="42"/>
      <c r="AF88" s="42"/>
      <c r="AG88" s="42"/>
      <c r="AH88" s="42"/>
      <c r="AI88" s="42"/>
      <c r="AJ88" s="42"/>
      <c r="AK88" s="42"/>
      <c r="AL88" s="42"/>
      <c r="AM88" s="42"/>
      <c r="AN88" s="42"/>
    </row>
    <row r="89" spans="1:40" s="1" customFormat="1" ht="21" customHeight="1" x14ac:dyDescent="0.25">
      <c r="A89" s="42"/>
      <c r="B89" s="41"/>
      <c r="C89" s="41"/>
      <c r="D89" s="41"/>
      <c r="E89" s="41"/>
      <c r="F89" s="41"/>
      <c r="G89" s="41"/>
      <c r="H89" s="41"/>
      <c r="I89" s="42"/>
      <c r="J89" s="43"/>
      <c r="K89" s="43"/>
      <c r="L89" s="43"/>
      <c r="M89" s="41"/>
      <c r="N89" s="41"/>
      <c r="O89" s="41"/>
      <c r="P89" s="41"/>
      <c r="Q89" s="41"/>
      <c r="R89" s="42"/>
      <c r="S89" s="42"/>
      <c r="T89" s="42"/>
      <c r="U89" s="42"/>
      <c r="V89" s="42"/>
      <c r="W89" s="42"/>
      <c r="X89" s="42"/>
      <c r="Y89" s="42"/>
      <c r="Z89" s="42"/>
      <c r="AA89" s="42"/>
      <c r="AB89" s="42"/>
      <c r="AC89" s="42"/>
      <c r="AD89" s="42"/>
      <c r="AE89" s="42"/>
      <c r="AF89" s="42"/>
      <c r="AG89" s="42"/>
      <c r="AH89" s="42"/>
      <c r="AI89" s="42"/>
      <c r="AJ89" s="42"/>
      <c r="AK89" s="42"/>
      <c r="AL89" s="42"/>
      <c r="AM89" s="42"/>
      <c r="AN89" s="42"/>
    </row>
    <row r="91" spans="1:40" ht="15" customHeight="1" x14ac:dyDescent="0.25">
      <c r="A91" s="434"/>
      <c r="B91" s="434"/>
      <c r="C91" s="434"/>
      <c r="D91" s="434"/>
      <c r="E91" s="434"/>
      <c r="F91" s="434"/>
      <c r="G91" s="434"/>
      <c r="H91" s="434"/>
      <c r="I91" s="434"/>
      <c r="J91" s="434"/>
      <c r="K91" s="434"/>
      <c r="L91" s="434"/>
      <c r="M91" s="434"/>
      <c r="N91" s="434"/>
      <c r="O91" s="434"/>
      <c r="P91" s="434"/>
      <c r="Q91" s="434"/>
    </row>
    <row r="92" spans="1:40" x14ac:dyDescent="0.25">
      <c r="A92" s="434"/>
      <c r="B92" s="434"/>
      <c r="C92" s="434"/>
      <c r="D92" s="434"/>
      <c r="E92" s="434"/>
      <c r="F92" s="434"/>
      <c r="G92" s="434"/>
      <c r="H92" s="434"/>
      <c r="I92" s="434"/>
      <c r="J92" s="434"/>
      <c r="K92" s="434"/>
      <c r="L92" s="434"/>
      <c r="M92" s="434"/>
      <c r="N92" s="434"/>
      <c r="O92" s="434"/>
      <c r="P92" s="434"/>
      <c r="Q92" s="434"/>
    </row>
    <row r="93" spans="1:40" x14ac:dyDescent="0.25">
      <c r="A93" s="434"/>
      <c r="B93" s="434"/>
      <c r="C93" s="434"/>
      <c r="D93" s="434"/>
      <c r="E93" s="434"/>
      <c r="F93" s="434"/>
      <c r="G93" s="434"/>
      <c r="H93" s="434"/>
      <c r="I93" s="434"/>
      <c r="J93" s="434"/>
      <c r="K93" s="434"/>
      <c r="L93" s="434"/>
      <c r="M93" s="434"/>
      <c r="N93" s="434"/>
      <c r="O93" s="434"/>
      <c r="P93" s="434"/>
      <c r="Q93" s="434"/>
    </row>
    <row r="94" spans="1:40" x14ac:dyDescent="0.25">
      <c r="A94" s="434"/>
      <c r="B94" s="434"/>
      <c r="C94" s="434"/>
      <c r="D94" s="434"/>
      <c r="E94" s="434"/>
      <c r="F94" s="434"/>
      <c r="G94" s="434"/>
      <c r="H94" s="434"/>
      <c r="I94" s="434"/>
      <c r="J94" s="434"/>
      <c r="K94" s="434"/>
      <c r="L94" s="434"/>
      <c r="M94" s="434"/>
      <c r="N94" s="434"/>
      <c r="O94" s="434"/>
      <c r="P94" s="434"/>
      <c r="Q94" s="434"/>
    </row>
    <row r="95" spans="1:40" x14ac:dyDescent="0.25">
      <c r="A95" s="434"/>
      <c r="B95" s="434"/>
      <c r="C95" s="434"/>
      <c r="D95" s="434"/>
      <c r="E95" s="434"/>
      <c r="F95" s="434"/>
      <c r="G95" s="434"/>
      <c r="H95" s="434"/>
      <c r="I95" s="434"/>
      <c r="J95" s="434"/>
      <c r="K95" s="434"/>
      <c r="L95" s="434"/>
      <c r="M95" s="434"/>
      <c r="N95" s="434"/>
      <c r="O95" s="434"/>
      <c r="P95" s="434"/>
      <c r="Q95" s="434"/>
    </row>
    <row r="96" spans="1:40" x14ac:dyDescent="0.25">
      <c r="A96" s="434"/>
      <c r="B96" s="434"/>
      <c r="C96" s="434"/>
      <c r="D96" s="434"/>
      <c r="E96" s="434"/>
      <c r="F96" s="434"/>
      <c r="G96" s="434"/>
      <c r="H96" s="434"/>
      <c r="I96" s="434"/>
      <c r="J96" s="434"/>
      <c r="K96" s="434"/>
      <c r="L96" s="434"/>
      <c r="M96" s="434"/>
      <c r="N96" s="434"/>
      <c r="O96" s="434"/>
      <c r="P96" s="434"/>
      <c r="Q96" s="434"/>
    </row>
    <row r="97" spans="1:17" x14ac:dyDescent="0.25">
      <c r="A97" s="434"/>
      <c r="B97" s="434"/>
      <c r="C97" s="434"/>
      <c r="D97" s="434"/>
      <c r="E97" s="434"/>
      <c r="F97" s="434"/>
      <c r="G97" s="434"/>
      <c r="H97" s="434"/>
      <c r="I97" s="434"/>
      <c r="J97" s="434"/>
      <c r="K97" s="434"/>
      <c r="L97" s="434"/>
      <c r="M97" s="434"/>
      <c r="N97" s="434"/>
      <c r="O97" s="434"/>
      <c r="P97" s="434"/>
      <c r="Q97" s="434"/>
    </row>
    <row r="98" spans="1:17" hidden="1" x14ac:dyDescent="0.25">
      <c r="A98" s="434"/>
      <c r="B98" s="434"/>
      <c r="C98" s="434"/>
      <c r="D98" s="434"/>
      <c r="E98" s="434"/>
      <c r="F98" s="434"/>
      <c r="G98" s="434"/>
      <c r="H98" s="434"/>
      <c r="I98" s="434"/>
      <c r="J98" s="434"/>
      <c r="K98" s="434"/>
      <c r="L98" s="434"/>
      <c r="M98" s="434"/>
      <c r="N98" s="434"/>
      <c r="O98" s="434"/>
      <c r="P98" s="434"/>
      <c r="Q98" s="434"/>
    </row>
    <row r="99" spans="1:17" hidden="1" x14ac:dyDescent="0.25">
      <c r="A99" s="434"/>
      <c r="B99" s="434"/>
      <c r="C99" s="434"/>
      <c r="D99" s="434"/>
      <c r="E99" s="434"/>
      <c r="F99" s="434"/>
      <c r="G99" s="434"/>
      <c r="H99" s="434"/>
      <c r="I99" s="434"/>
      <c r="J99" s="434"/>
      <c r="K99" s="434"/>
      <c r="L99" s="434"/>
      <c r="M99" s="434"/>
      <c r="N99" s="434"/>
      <c r="O99" s="434"/>
      <c r="P99" s="434"/>
      <c r="Q99" s="434"/>
    </row>
    <row r="100" spans="1:17" x14ac:dyDescent="0.25">
      <c r="A100" s="434"/>
      <c r="B100" s="434"/>
      <c r="C100" s="434"/>
      <c r="D100" s="434"/>
      <c r="E100" s="434"/>
      <c r="F100" s="434"/>
      <c r="G100" s="434"/>
      <c r="H100" s="434"/>
      <c r="I100" s="434"/>
      <c r="J100" s="434"/>
      <c r="K100" s="434"/>
      <c r="L100" s="434"/>
      <c r="M100" s="434"/>
      <c r="N100" s="434"/>
      <c r="O100" s="434"/>
      <c r="P100" s="434"/>
      <c r="Q100" s="434"/>
    </row>
  </sheetData>
  <sheetProtection algorithmName="SHA-512" hashValue="xhXlQqGmvyAEzIUYA3HEM3UMtj0H57Djp+LFcnKnajWCqqhXyi0uZnpBh034Z7SlrBesRllS0Hfdru2zq/lfuw==" saltValue="idNhPfW++rgD5mZV78nbRg==" spinCount="100000" sheet="1" objects="1" scenarios="1"/>
  <mergeCells count="97">
    <mergeCell ref="O10:O11"/>
    <mergeCell ref="A1:O1"/>
    <mergeCell ref="A2:O2"/>
    <mergeCell ref="A4:Q4"/>
    <mergeCell ref="D10:D11"/>
    <mergeCell ref="E10:E11"/>
    <mergeCell ref="F10:F11"/>
    <mergeCell ref="M10:M11"/>
    <mergeCell ref="N10:N11"/>
    <mergeCell ref="A3:Q3"/>
    <mergeCell ref="A10:C11"/>
    <mergeCell ref="A6:Q7"/>
    <mergeCell ref="A87:Q87"/>
    <mergeCell ref="P25:Q25"/>
    <mergeCell ref="A25:A33"/>
    <mergeCell ref="G35:H35"/>
    <mergeCell ref="K35:L35"/>
    <mergeCell ref="B35:C35"/>
    <mergeCell ref="B26:B29"/>
    <mergeCell ref="K26:K29"/>
    <mergeCell ref="B30:B33"/>
    <mergeCell ref="K30:K33"/>
    <mergeCell ref="B25:C25"/>
    <mergeCell ref="G25:H25"/>
    <mergeCell ref="J25:J33"/>
    <mergeCell ref="K25:L25"/>
    <mergeCell ref="A45:A53"/>
    <mergeCell ref="B45:C45"/>
    <mergeCell ref="A23:C24"/>
    <mergeCell ref="G23:H23"/>
    <mergeCell ref="J23:L24"/>
    <mergeCell ref="P23:Q23"/>
    <mergeCell ref="P12:Q12"/>
    <mergeCell ref="B13:B16"/>
    <mergeCell ref="K13:K16"/>
    <mergeCell ref="B17:B20"/>
    <mergeCell ref="K17:K20"/>
    <mergeCell ref="A12:A20"/>
    <mergeCell ref="B12:C12"/>
    <mergeCell ref="G12:H12"/>
    <mergeCell ref="O23:O24"/>
    <mergeCell ref="D23:D24"/>
    <mergeCell ref="E23:E24"/>
    <mergeCell ref="F23:F24"/>
    <mergeCell ref="G55:H55"/>
    <mergeCell ref="A35:A43"/>
    <mergeCell ref="J35:J43"/>
    <mergeCell ref="B36:B39"/>
    <mergeCell ref="K36:K39"/>
    <mergeCell ref="B40:B43"/>
    <mergeCell ref="J45:J53"/>
    <mergeCell ref="K45:L45"/>
    <mergeCell ref="K40:K43"/>
    <mergeCell ref="B46:B49"/>
    <mergeCell ref="K46:K49"/>
    <mergeCell ref="B50:B53"/>
    <mergeCell ref="K50:K53"/>
    <mergeCell ref="G45:H45"/>
    <mergeCell ref="A75:A83"/>
    <mergeCell ref="B75:C75"/>
    <mergeCell ref="G75:H75"/>
    <mergeCell ref="J75:J83"/>
    <mergeCell ref="K75:L75"/>
    <mergeCell ref="B80:B83"/>
    <mergeCell ref="K80:K83"/>
    <mergeCell ref="P45:Q45"/>
    <mergeCell ref="P55:Q55"/>
    <mergeCell ref="P65:Q65"/>
    <mergeCell ref="A65:A73"/>
    <mergeCell ref="B65:C65"/>
    <mergeCell ref="J65:J73"/>
    <mergeCell ref="K65:L65"/>
    <mergeCell ref="G65:H65"/>
    <mergeCell ref="B66:B69"/>
    <mergeCell ref="K66:K69"/>
    <mergeCell ref="B70:B73"/>
    <mergeCell ref="K70:K73"/>
    <mergeCell ref="A55:A63"/>
    <mergeCell ref="B55:C55"/>
    <mergeCell ref="J55:J63"/>
    <mergeCell ref="K55:L55"/>
    <mergeCell ref="M23:M24"/>
    <mergeCell ref="N23:N24"/>
    <mergeCell ref="A91:Q100"/>
    <mergeCell ref="G10:H10"/>
    <mergeCell ref="J10:L11"/>
    <mergeCell ref="P10:Q10"/>
    <mergeCell ref="P75:Q75"/>
    <mergeCell ref="B76:B79"/>
    <mergeCell ref="K76:K79"/>
    <mergeCell ref="B56:B59"/>
    <mergeCell ref="K56:K59"/>
    <mergeCell ref="B60:B63"/>
    <mergeCell ref="K60:K63"/>
    <mergeCell ref="J12:J20"/>
    <mergeCell ref="K12:L12"/>
    <mergeCell ref="P35:Q35"/>
  </mergeCells>
  <hyperlinks>
    <hyperlink ref="P1" location="Inicio!A1" display="Ir a Tabla de contenido"/>
  </hyperlinks>
  <pageMargins left="0.7" right="0.7" top="0.75" bottom="0.75" header="0.3" footer="0.3"/>
  <pageSetup paperSize="9" scale="76"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pageSetUpPr fitToPage="1"/>
  </sheetPr>
  <dimension ref="A1:AN98"/>
  <sheetViews>
    <sheetView showGridLines="0" zoomScaleNormal="100" workbookViewId="0">
      <pane ySplit="7" topLeftCell="A8" activePane="bottomLeft" state="frozen"/>
      <selection pane="bottomLeft" activeCell="A8" sqref="A8:Q8"/>
    </sheetView>
  </sheetViews>
  <sheetFormatPr baseColWidth="10" defaultRowHeight="15" x14ac:dyDescent="0.25"/>
  <cols>
    <col min="1" max="1" width="10.140625" style="26" customWidth="1"/>
    <col min="2" max="2" width="19.42578125" style="26" customWidth="1"/>
    <col min="3" max="3" width="4.140625" style="26" customWidth="1"/>
    <col min="4" max="7" width="12.42578125" style="26" customWidth="1"/>
    <col min="8" max="8" width="14.140625" style="26" customWidth="1"/>
    <col min="9" max="9" width="2.42578125" style="26" customWidth="1"/>
    <col min="10" max="10" width="9.7109375" style="26" customWidth="1"/>
    <col min="11" max="11" width="19.42578125" style="26" customWidth="1"/>
    <col min="12" max="12" width="3.85546875" style="26" customWidth="1"/>
    <col min="13" max="16" width="12.42578125" style="26" customWidth="1"/>
    <col min="17" max="17" width="13.85546875" style="26" customWidth="1"/>
    <col min="18" max="18" width="2.7109375" style="26" customWidth="1"/>
    <col min="19" max="19" width="34.5703125" style="26" hidden="1" customWidth="1"/>
    <col min="20" max="24" width="5.140625" style="26" hidden="1" customWidth="1"/>
    <col min="25" max="33" width="0" style="26" hidden="1" customWidth="1"/>
    <col min="34" max="35" width="11.42578125" style="26" hidden="1" customWidth="1"/>
    <col min="36" max="38" width="0" style="26" hidden="1" customWidth="1"/>
    <col min="39" max="40" width="11.42578125" style="26"/>
  </cols>
  <sheetData>
    <row r="1" spans="1:19" ht="22.5" customHeight="1" x14ac:dyDescent="0.35">
      <c r="A1" s="438" t="s">
        <v>8</v>
      </c>
      <c r="B1" s="438"/>
      <c r="C1" s="438"/>
      <c r="D1" s="438"/>
      <c r="E1" s="438"/>
      <c r="F1" s="438"/>
      <c r="G1" s="438"/>
      <c r="H1" s="438"/>
      <c r="I1" s="438"/>
      <c r="J1" s="438"/>
      <c r="K1" s="438"/>
      <c r="L1" s="438"/>
      <c r="M1" s="438"/>
      <c r="N1" s="438"/>
      <c r="O1" s="438"/>
      <c r="P1" s="6" t="s">
        <v>87</v>
      </c>
      <c r="Q1" s="25"/>
    </row>
    <row r="2" spans="1:19" ht="24.75" customHeight="1" x14ac:dyDescent="0.3">
      <c r="A2" s="459" t="s">
        <v>269</v>
      </c>
      <c r="B2" s="459"/>
      <c r="C2" s="459"/>
      <c r="D2" s="459"/>
      <c r="E2" s="459"/>
      <c r="F2" s="459"/>
      <c r="G2" s="459"/>
      <c r="H2" s="459"/>
      <c r="I2" s="459"/>
      <c r="J2" s="459"/>
      <c r="K2" s="459"/>
      <c r="L2" s="459"/>
      <c r="M2" s="459"/>
      <c r="N2" s="459"/>
      <c r="O2" s="459"/>
    </row>
    <row r="3" spans="1:19" ht="6.75" customHeight="1" thickBot="1" x14ac:dyDescent="0.4">
      <c r="A3" s="455"/>
      <c r="B3" s="455"/>
      <c r="C3" s="455"/>
      <c r="D3" s="455"/>
      <c r="E3" s="455"/>
      <c r="F3" s="455"/>
      <c r="G3" s="455"/>
      <c r="H3" s="455"/>
      <c r="I3" s="455"/>
      <c r="J3" s="455"/>
      <c r="K3" s="455"/>
      <c r="L3" s="455"/>
      <c r="M3" s="455"/>
      <c r="N3" s="455"/>
      <c r="O3" s="455"/>
      <c r="P3" s="455"/>
      <c r="Q3" s="455"/>
    </row>
    <row r="4" spans="1:19" ht="25.5" customHeight="1" thickTop="1" x14ac:dyDescent="0.4">
      <c r="A4" s="440" t="s">
        <v>270</v>
      </c>
      <c r="B4" s="440"/>
      <c r="C4" s="440"/>
      <c r="D4" s="440"/>
      <c r="E4" s="440"/>
      <c r="F4" s="440"/>
      <c r="G4" s="440"/>
      <c r="H4" s="440"/>
      <c r="I4" s="440"/>
      <c r="J4" s="440"/>
      <c r="K4" s="440"/>
      <c r="L4" s="440"/>
      <c r="M4" s="440"/>
      <c r="N4" s="440"/>
      <c r="O4" s="440"/>
      <c r="P4" s="440"/>
      <c r="Q4" s="440"/>
    </row>
    <row r="5" spans="1:19" ht="21" customHeight="1" x14ac:dyDescent="0.4">
      <c r="A5" s="214" t="s">
        <v>330</v>
      </c>
      <c r="B5" s="211"/>
      <c r="C5" s="211"/>
      <c r="D5" s="211"/>
      <c r="E5" s="211"/>
      <c r="F5" s="211"/>
      <c r="G5" s="211"/>
      <c r="H5" s="211"/>
      <c r="I5" s="211"/>
      <c r="J5" s="211"/>
      <c r="K5" s="211"/>
      <c r="L5" s="211"/>
      <c r="M5" s="211"/>
      <c r="N5" s="211"/>
      <c r="O5" s="211"/>
      <c r="P5" s="211"/>
      <c r="Q5" s="211"/>
    </row>
    <row r="6" spans="1:19" ht="18" customHeight="1" x14ac:dyDescent="0.25">
      <c r="A6" s="460" t="s">
        <v>341</v>
      </c>
      <c r="B6" s="460"/>
      <c r="C6" s="460"/>
      <c r="D6" s="460"/>
      <c r="E6" s="460"/>
      <c r="F6" s="460"/>
      <c r="G6" s="460"/>
      <c r="H6" s="460"/>
      <c r="I6" s="460"/>
      <c r="J6" s="460"/>
      <c r="K6" s="460"/>
      <c r="L6" s="460"/>
      <c r="M6" s="460"/>
      <c r="N6" s="460"/>
      <c r="O6" s="460"/>
      <c r="P6" s="460"/>
      <c r="Q6" s="460"/>
    </row>
    <row r="7" spans="1:19" ht="15" customHeight="1" x14ac:dyDescent="0.25">
      <c r="A7" s="461"/>
      <c r="B7" s="461"/>
      <c r="C7" s="461"/>
      <c r="D7" s="461"/>
      <c r="E7" s="461"/>
      <c r="F7" s="461"/>
      <c r="G7" s="461"/>
      <c r="H7" s="461"/>
      <c r="I7" s="461"/>
      <c r="J7" s="461"/>
      <c r="K7" s="461"/>
      <c r="L7" s="461"/>
      <c r="M7" s="461"/>
      <c r="N7" s="461"/>
      <c r="O7" s="461"/>
      <c r="P7" s="461"/>
      <c r="Q7" s="461"/>
    </row>
    <row r="8" spans="1:19" ht="5.25" customHeight="1" x14ac:dyDescent="0.25">
      <c r="A8" s="456"/>
      <c r="B8" s="456"/>
      <c r="C8" s="456"/>
      <c r="D8" s="456"/>
      <c r="E8" s="456"/>
      <c r="F8" s="456"/>
      <c r="G8" s="456"/>
      <c r="H8" s="456"/>
      <c r="I8" s="456"/>
      <c r="J8" s="456"/>
      <c r="K8" s="456"/>
      <c r="L8" s="456"/>
      <c r="M8" s="456"/>
      <c r="N8" s="456"/>
      <c r="O8" s="456"/>
      <c r="P8" s="456"/>
      <c r="Q8" s="456"/>
    </row>
    <row r="9" spans="1:19" ht="27" x14ac:dyDescent="0.25">
      <c r="A9" s="215" t="s">
        <v>357</v>
      </c>
      <c r="B9" s="32"/>
      <c r="C9" s="32"/>
      <c r="D9" s="32"/>
      <c r="E9" s="32"/>
      <c r="F9" s="32"/>
      <c r="G9" s="32"/>
      <c r="H9" s="32"/>
    </row>
    <row r="10" spans="1:19" ht="22.5" customHeight="1" x14ac:dyDescent="0.25">
      <c r="A10" s="457" t="s">
        <v>227</v>
      </c>
      <c r="B10" s="457"/>
      <c r="C10" s="457"/>
      <c r="D10" s="429">
        <v>2012</v>
      </c>
      <c r="E10" s="429">
        <v>2013</v>
      </c>
      <c r="F10" s="429">
        <v>2014</v>
      </c>
      <c r="G10" s="429">
        <v>2015</v>
      </c>
      <c r="H10" s="429"/>
      <c r="J10" s="458" t="s">
        <v>228</v>
      </c>
      <c r="K10" s="458"/>
      <c r="L10" s="458"/>
      <c r="M10" s="429">
        <v>2012</v>
      </c>
      <c r="N10" s="429">
        <v>2013</v>
      </c>
      <c r="O10" s="429">
        <v>2014</v>
      </c>
      <c r="P10" s="429">
        <v>2015</v>
      </c>
      <c r="Q10" s="429"/>
      <c r="S10" s="44"/>
    </row>
    <row r="11" spans="1:19" ht="23.25" customHeight="1" x14ac:dyDescent="0.25">
      <c r="A11" s="457"/>
      <c r="B11" s="457"/>
      <c r="C11" s="457"/>
      <c r="D11" s="429"/>
      <c r="E11" s="429"/>
      <c r="F11" s="429"/>
      <c r="G11" s="294" t="s">
        <v>125</v>
      </c>
      <c r="H11" s="294" t="s">
        <v>127</v>
      </c>
      <c r="J11" s="458"/>
      <c r="K11" s="458"/>
      <c r="L11" s="458"/>
      <c r="M11" s="429"/>
      <c r="N11" s="429"/>
      <c r="O11" s="429"/>
      <c r="P11" s="294" t="s">
        <v>125</v>
      </c>
      <c r="Q11" s="294" t="s">
        <v>127</v>
      </c>
      <c r="S11" s="44"/>
    </row>
    <row r="12" spans="1:19" ht="12" customHeight="1" x14ac:dyDescent="0.25">
      <c r="A12" s="420" t="s">
        <v>262</v>
      </c>
      <c r="B12" s="419" t="s">
        <v>335</v>
      </c>
      <c r="C12" s="419"/>
      <c r="D12" s="295">
        <f>SUM(D25,D35,D45,D55,D65,D75)</f>
        <v>0</v>
      </c>
      <c r="E12" s="295">
        <f>SUM(E25,E35,E45,E55,E65,E75)</f>
        <v>0</v>
      </c>
      <c r="F12" s="295">
        <f t="shared" ref="F12:F13" si="0">SUM(F25,F35,F45,F55,F65,F75)</f>
        <v>0</v>
      </c>
      <c r="G12" s="442">
        <f>SUM(G25,G35,G45,G55,G65,G75)</f>
        <v>0</v>
      </c>
      <c r="H12" s="442"/>
      <c r="J12" s="420" t="s">
        <v>262</v>
      </c>
      <c r="K12" s="419" t="s">
        <v>335</v>
      </c>
      <c r="L12" s="419"/>
      <c r="M12" s="295">
        <f>SUM(M25,M35,M45,M55,M65,M75)</f>
        <v>0</v>
      </c>
      <c r="N12" s="295">
        <f>SUM(N25,N35,N45,N55,N65,N75)</f>
        <v>0</v>
      </c>
      <c r="O12" s="295">
        <f t="shared" ref="O12:O13" si="1">SUM(O25,O35,O45,O55,O65,O75)</f>
        <v>0</v>
      </c>
      <c r="P12" s="442">
        <f>SUM(P25,P35,P45,P55,P65,P75)</f>
        <v>0</v>
      </c>
      <c r="Q12" s="442"/>
      <c r="S12" s="44"/>
    </row>
    <row r="13" spans="1:19" ht="12" customHeight="1" x14ac:dyDescent="0.25">
      <c r="A13" s="420"/>
      <c r="B13" s="419" t="s">
        <v>336</v>
      </c>
      <c r="C13" s="277" t="s">
        <v>12</v>
      </c>
      <c r="D13" s="296">
        <f>SUM(D26,D36,D46,D56,D66,D76)</f>
        <v>0</v>
      </c>
      <c r="E13" s="296">
        <f>SUM(E26,E36,E46,E56,E66,E76)</f>
        <v>0</v>
      </c>
      <c r="F13" s="296">
        <f t="shared" si="0"/>
        <v>0</v>
      </c>
      <c r="G13" s="297" t="str">
        <f>IFERROR(G17*G12,"")</f>
        <v/>
      </c>
      <c r="H13" s="297" t="str">
        <f>IFERROR(H17*G12,"")</f>
        <v/>
      </c>
      <c r="J13" s="420"/>
      <c r="K13" s="419" t="s">
        <v>336</v>
      </c>
      <c r="L13" s="277" t="s">
        <v>12</v>
      </c>
      <c r="M13" s="296">
        <f>SUM(M26,M36,M46,M56,M66,M76)</f>
        <v>0</v>
      </c>
      <c r="N13" s="296">
        <f>SUM(N26,N36,N46,N56,N66,N76)</f>
        <v>0</v>
      </c>
      <c r="O13" s="296">
        <f t="shared" si="1"/>
        <v>0</v>
      </c>
      <c r="P13" s="297" t="str">
        <f>IFERROR(P17*P12,"")</f>
        <v/>
      </c>
      <c r="Q13" s="297" t="str">
        <f>IFERROR(Q17*P12,"")</f>
        <v/>
      </c>
      <c r="S13" s="44"/>
    </row>
    <row r="14" spans="1:19" ht="12" customHeight="1" x14ac:dyDescent="0.25">
      <c r="A14" s="420"/>
      <c r="B14" s="419"/>
      <c r="C14" s="277" t="s">
        <v>4</v>
      </c>
      <c r="D14" s="296">
        <f>SUM(D27,D37,D47,D57,D67,D77)</f>
        <v>0</v>
      </c>
      <c r="E14" s="296">
        <f t="shared" ref="E14" si="2">SUM(E27,E37,E47,E57,E67,E77)</f>
        <v>0</v>
      </c>
      <c r="F14" s="296">
        <f>SUM(F27,F37,F47,F57,F67,F77)</f>
        <v>0</v>
      </c>
      <c r="G14" s="297" t="str">
        <f>IFERROR(G18*G12,"")</f>
        <v/>
      </c>
      <c r="H14" s="297" t="str">
        <f>IFERROR(H18*G12,"")</f>
        <v/>
      </c>
      <c r="J14" s="420"/>
      <c r="K14" s="419"/>
      <c r="L14" s="277" t="s">
        <v>4</v>
      </c>
      <c r="M14" s="296">
        <f>SUM(M27,M37,M47,M57,M67,M77)</f>
        <v>0</v>
      </c>
      <c r="N14" s="296">
        <f t="shared" ref="N14:O15" si="3">SUM(N27,N37,N47,N57,N67,N77)</f>
        <v>0</v>
      </c>
      <c r="O14" s="296">
        <f t="shared" si="3"/>
        <v>0</v>
      </c>
      <c r="P14" s="297" t="str">
        <f>IFERROR(P18*P12,"")</f>
        <v/>
      </c>
      <c r="Q14" s="297" t="str">
        <f>IFERROR(Q18*P12,"")</f>
        <v/>
      </c>
      <c r="S14" s="44"/>
    </row>
    <row r="15" spans="1:19" ht="12" customHeight="1" x14ac:dyDescent="0.25">
      <c r="A15" s="420"/>
      <c r="B15" s="419"/>
      <c r="C15" s="277" t="s">
        <v>5</v>
      </c>
      <c r="D15" s="296">
        <f>SUM(D28,D38,D48,D58,D68,D78)</f>
        <v>0</v>
      </c>
      <c r="E15" s="296">
        <f>SUM(E28,E38,E48,E58,E68,E78)</f>
        <v>0</v>
      </c>
      <c r="F15" s="296">
        <f t="shared" ref="F15" si="4">SUM(F28,F38,F48,F58,F68,F78)</f>
        <v>0</v>
      </c>
      <c r="G15" s="297" t="str">
        <f>IFERROR(G19*G12,"")</f>
        <v/>
      </c>
      <c r="H15" s="297" t="str">
        <f>IFERROR(H19*G12,"")</f>
        <v/>
      </c>
      <c r="J15" s="420"/>
      <c r="K15" s="419"/>
      <c r="L15" s="277" t="s">
        <v>5</v>
      </c>
      <c r="M15" s="296">
        <f>SUM(M28,M38,M48,M58,M68,M78)</f>
        <v>0</v>
      </c>
      <c r="N15" s="296">
        <f>SUM(N28,N38,N48,N58,N68,N78)</f>
        <v>0</v>
      </c>
      <c r="O15" s="296">
        <f t="shared" si="3"/>
        <v>0</v>
      </c>
      <c r="P15" s="297" t="str">
        <f>IFERROR(P19*P12,"")</f>
        <v/>
      </c>
      <c r="Q15" s="297" t="str">
        <f>IFERROR(Q19*P12,"")</f>
        <v/>
      </c>
      <c r="S15" s="44"/>
    </row>
    <row r="16" spans="1:19" ht="12" customHeight="1" x14ac:dyDescent="0.25">
      <c r="A16" s="420"/>
      <c r="B16" s="419"/>
      <c r="C16" s="277" t="s">
        <v>11</v>
      </c>
      <c r="D16" s="296">
        <f>SUM(D29,D39,D49,D59,D69,D79)</f>
        <v>0</v>
      </c>
      <c r="E16" s="296">
        <f t="shared" ref="E16:F16" si="5">SUM(E29,E39,E49,E59,E69,E79)</f>
        <v>0</v>
      </c>
      <c r="F16" s="296">
        <f t="shared" si="5"/>
        <v>0</v>
      </c>
      <c r="G16" s="297" t="str">
        <f>IFERROR(G20*G12,"")</f>
        <v/>
      </c>
      <c r="H16" s="297" t="str">
        <f>IFERROR(H20*G12,"")</f>
        <v/>
      </c>
      <c r="J16" s="420"/>
      <c r="K16" s="419"/>
      <c r="L16" s="277" t="s">
        <v>11</v>
      </c>
      <c r="M16" s="296">
        <f>SUM(M29,M39,M49,M59,M69,M79)</f>
        <v>0</v>
      </c>
      <c r="N16" s="296">
        <f t="shared" ref="N16:O16" si="6">SUM(N29,N39,N49,N59,N69,N79)</f>
        <v>0</v>
      </c>
      <c r="O16" s="296">
        <f t="shared" si="6"/>
        <v>0</v>
      </c>
      <c r="P16" s="297" t="str">
        <f>IFERROR(P20*P12,"")</f>
        <v/>
      </c>
      <c r="Q16" s="297" t="str">
        <f>IFERROR(Q20*P12,"")</f>
        <v/>
      </c>
      <c r="S16" s="44"/>
    </row>
    <row r="17" spans="1:40" ht="12" customHeight="1" x14ac:dyDescent="0.25">
      <c r="A17" s="420"/>
      <c r="B17" s="419" t="s">
        <v>124</v>
      </c>
      <c r="C17" s="277" t="s">
        <v>12</v>
      </c>
      <c r="D17" s="280" t="str">
        <f>IFERROR(D13/D12,"")</f>
        <v/>
      </c>
      <c r="E17" s="280" t="str">
        <f>IFERROR(E13/E12,"")</f>
        <v/>
      </c>
      <c r="F17" s="280" t="str">
        <f>IFERROR(F13/F12,"")</f>
        <v/>
      </c>
      <c r="G17" s="298" t="str">
        <f>IFERROR(SUM(G26,G36,G46,G56,G66,G76)/SUM(G25,G35,G45,G55,G65,G75),"")</f>
        <v/>
      </c>
      <c r="H17" s="281" t="str">
        <f>IFERROR(FORECAST(G10,D17:F17,D10:F10),"")</f>
        <v/>
      </c>
      <c r="J17" s="420"/>
      <c r="K17" s="419" t="s">
        <v>124</v>
      </c>
      <c r="L17" s="277" t="s">
        <v>12</v>
      </c>
      <c r="M17" s="280" t="str">
        <f>IFERROR(M13/M12,"")</f>
        <v/>
      </c>
      <c r="N17" s="280" t="str">
        <f>IFERROR(N13/N12,"")</f>
        <v/>
      </c>
      <c r="O17" s="280" t="str">
        <f>IFERROR(O13/O12,"")</f>
        <v/>
      </c>
      <c r="P17" s="298" t="str">
        <f>IFERROR(SUM(P26,P36,P46,P56,P66,P76)/SUM(P25,P35,P45,P55,P65,P75),"")</f>
        <v/>
      </c>
      <c r="Q17" s="281" t="str">
        <f>IFERROR(FORECAST(P10,M17:O17,M10:O10),"")</f>
        <v/>
      </c>
      <c r="S17" s="44"/>
    </row>
    <row r="18" spans="1:40" ht="12" customHeight="1" x14ac:dyDescent="0.25">
      <c r="A18" s="420"/>
      <c r="B18" s="419"/>
      <c r="C18" s="277" t="s">
        <v>4</v>
      </c>
      <c r="D18" s="280" t="str">
        <f>IFERROR(D14/D12,"")</f>
        <v/>
      </c>
      <c r="E18" s="280" t="str">
        <f>IFERROR(E14/E12,"")</f>
        <v/>
      </c>
      <c r="F18" s="280" t="str">
        <f>IFERROR(F14/F12,"")</f>
        <v/>
      </c>
      <c r="G18" s="298" t="str">
        <f>IFERROR(SUM(G27,G37,G47,G57,G67,G77)/SUM(G25,G35,G45,G55,G65,G75),"")</f>
        <v/>
      </c>
      <c r="H18" s="281" t="str">
        <f>IFERROR(FORECAST(G10,D18:F18,D10:F10),"")</f>
        <v/>
      </c>
      <c r="J18" s="420"/>
      <c r="K18" s="419"/>
      <c r="L18" s="277" t="s">
        <v>4</v>
      </c>
      <c r="M18" s="280" t="str">
        <f>IFERROR(M14/M12,"")</f>
        <v/>
      </c>
      <c r="N18" s="280" t="str">
        <f>IFERROR(N14/N12,"")</f>
        <v/>
      </c>
      <c r="O18" s="280" t="str">
        <f>IFERROR(O14/O12,"")</f>
        <v/>
      </c>
      <c r="P18" s="298" t="str">
        <f>IFERROR(SUM(P27,P37,P47,P57,P67,P77)/SUM(P25,P35,P45,P55,P65,P75),"")</f>
        <v/>
      </c>
      <c r="Q18" s="281" t="str">
        <f>IFERROR(FORECAST(P10,M18:O18,M10:O10),"")</f>
        <v/>
      </c>
      <c r="S18" s="44"/>
    </row>
    <row r="19" spans="1:40" ht="12" customHeight="1" x14ac:dyDescent="0.25">
      <c r="A19" s="420"/>
      <c r="B19" s="419"/>
      <c r="C19" s="277" t="s">
        <v>5</v>
      </c>
      <c r="D19" s="280" t="str">
        <f>IFERROR(D15/D12,"")</f>
        <v/>
      </c>
      <c r="E19" s="280" t="str">
        <f>IFERROR(E15/E12,"")</f>
        <v/>
      </c>
      <c r="F19" s="280" t="str">
        <f>IFERROR(F15/F12,"")</f>
        <v/>
      </c>
      <c r="G19" s="298" t="str">
        <f>IFERROR(SUM(G28,G38,G48,G58,G68,G78)/SUM(G25,G35,G45,G55,G65,G75),"")</f>
        <v/>
      </c>
      <c r="H19" s="281" t="str">
        <f>IFERROR(FORECAST(G10,D19:F19,D10:F10),"")</f>
        <v/>
      </c>
      <c r="J19" s="420"/>
      <c r="K19" s="419"/>
      <c r="L19" s="277" t="s">
        <v>5</v>
      </c>
      <c r="M19" s="280" t="str">
        <f>IFERROR(M15/M12,"")</f>
        <v/>
      </c>
      <c r="N19" s="280" t="str">
        <f>IFERROR(N15/N12,"")</f>
        <v/>
      </c>
      <c r="O19" s="280" t="str">
        <f>IFERROR(O15/O12,"")</f>
        <v/>
      </c>
      <c r="P19" s="298" t="str">
        <f>IFERROR(SUM(P28,P38,P48,P58,P68,P78)/SUM(P25,P35,P45,P55,P65,P75),"")</f>
        <v/>
      </c>
      <c r="Q19" s="281" t="str">
        <f>IFERROR(FORECAST(P10,M19:O19,M10:O10),"")</f>
        <v/>
      </c>
      <c r="S19" s="44"/>
    </row>
    <row r="20" spans="1:40" ht="12" customHeight="1" x14ac:dyDescent="0.25">
      <c r="A20" s="420"/>
      <c r="B20" s="419"/>
      <c r="C20" s="277" t="s">
        <v>11</v>
      </c>
      <c r="D20" s="299" t="str">
        <f>IFERROR(D16/D12,"")</f>
        <v/>
      </c>
      <c r="E20" s="299" t="str">
        <f>IFERROR(E16/E12,"")</f>
        <v/>
      </c>
      <c r="F20" s="299" t="str">
        <f>IFERROR(F16/F12,"")</f>
        <v/>
      </c>
      <c r="G20" s="298" t="str">
        <f>IFERROR(SUM(G29,G39,G49,G59,G69,G79)/SUM(G25,G35,G45,G55,G65,G75),"")</f>
        <v/>
      </c>
      <c r="H20" s="281" t="str">
        <f>IFERROR(FORECAST(G10,D20:F20,D10:F10),"")</f>
        <v/>
      </c>
      <c r="I20" s="32"/>
      <c r="J20" s="420"/>
      <c r="K20" s="419"/>
      <c r="L20" s="277" t="s">
        <v>11</v>
      </c>
      <c r="M20" s="299" t="str">
        <f>IFERROR(M16/M12,"")</f>
        <v/>
      </c>
      <c r="N20" s="299" t="str">
        <f t="shared" ref="N20" si="7">IFERROR(N16/N12,"")</f>
        <v/>
      </c>
      <c r="O20" s="299" t="str">
        <f>IFERROR(O16/O12,"")</f>
        <v/>
      </c>
      <c r="P20" s="298" t="str">
        <f>IFERROR(SUM(P29,P39,P49,P59,P69,P79)/SUM(P25,P35,P45,P55,P65,P75),"")</f>
        <v/>
      </c>
      <c r="Q20" s="281" t="str">
        <f>IFERROR(FORECAST(P10,M20:O20,M10:O10),"")</f>
        <v/>
      </c>
    </row>
    <row r="21" spans="1:40" s="4" customFormat="1" ht="39" customHeight="1" x14ac:dyDescent="0.5">
      <c r="A21" s="216" t="s">
        <v>338</v>
      </c>
      <c r="B21" s="34"/>
      <c r="C21" s="34"/>
      <c r="D21" s="34"/>
      <c r="E21" s="34"/>
      <c r="F21" s="34"/>
      <c r="G21" s="34"/>
      <c r="H21" s="34"/>
      <c r="I21" s="35"/>
      <c r="J21" s="35"/>
      <c r="K21" s="35"/>
      <c r="L21" s="35"/>
      <c r="M21" s="34"/>
      <c r="N21" s="34"/>
      <c r="O21" s="34"/>
      <c r="P21" s="34"/>
      <c r="Q21" s="34"/>
      <c r="R21" s="35"/>
      <c r="S21" s="35"/>
      <c r="T21" s="35"/>
      <c r="U21" s="35"/>
      <c r="V21" s="35"/>
      <c r="W21" s="35"/>
      <c r="X21" s="35"/>
      <c r="Y21" s="35"/>
      <c r="Z21" s="35"/>
      <c r="AA21" s="35"/>
      <c r="AB21" s="35"/>
      <c r="AC21" s="35"/>
      <c r="AD21" s="35"/>
      <c r="AE21" s="35"/>
      <c r="AF21" s="35"/>
      <c r="AG21" s="35"/>
      <c r="AH21" s="35"/>
      <c r="AI21" s="35"/>
      <c r="AJ21" s="35"/>
      <c r="AK21" s="35"/>
      <c r="AL21" s="35"/>
      <c r="AM21" s="35"/>
      <c r="AN21" s="35"/>
    </row>
    <row r="22" spans="1:40" ht="4.5" customHeight="1" x14ac:dyDescent="0.25">
      <c r="A22" s="33"/>
      <c r="B22" s="32"/>
      <c r="C22" s="32"/>
      <c r="D22" s="32"/>
      <c r="E22" s="32"/>
      <c r="F22" s="32"/>
      <c r="G22" s="32"/>
      <c r="H22" s="32"/>
      <c r="M22" s="32"/>
      <c r="N22" s="32"/>
      <c r="O22" s="32"/>
      <c r="P22" s="32"/>
      <c r="Q22" s="32"/>
    </row>
    <row r="23" spans="1:40" ht="22.5" customHeight="1" x14ac:dyDescent="0.25">
      <c r="A23" s="436" t="s">
        <v>227</v>
      </c>
      <c r="B23" s="436"/>
      <c r="C23" s="436"/>
      <c r="D23" s="421">
        <v>2012</v>
      </c>
      <c r="E23" s="421">
        <v>2013</v>
      </c>
      <c r="F23" s="421">
        <v>2014</v>
      </c>
      <c r="G23" s="421">
        <v>2015</v>
      </c>
      <c r="H23" s="421"/>
      <c r="J23" s="436" t="s">
        <v>228</v>
      </c>
      <c r="K23" s="436"/>
      <c r="L23" s="436"/>
      <c r="M23" s="421">
        <v>2012</v>
      </c>
      <c r="N23" s="421">
        <v>2013</v>
      </c>
      <c r="O23" s="421">
        <v>2014</v>
      </c>
      <c r="P23" s="421">
        <v>2015</v>
      </c>
      <c r="Q23" s="421"/>
      <c r="S23" s="44"/>
    </row>
    <row r="24" spans="1:40" ht="23.25" customHeight="1" x14ac:dyDescent="0.25">
      <c r="A24" s="436"/>
      <c r="B24" s="436"/>
      <c r="C24" s="436"/>
      <c r="D24" s="421"/>
      <c r="E24" s="421"/>
      <c r="F24" s="421"/>
      <c r="G24" s="274" t="s">
        <v>125</v>
      </c>
      <c r="H24" s="274" t="s">
        <v>127</v>
      </c>
      <c r="J24" s="436"/>
      <c r="K24" s="436"/>
      <c r="L24" s="436"/>
      <c r="M24" s="421"/>
      <c r="N24" s="421"/>
      <c r="O24" s="421"/>
      <c r="P24" s="274" t="s">
        <v>125</v>
      </c>
      <c r="Q24" s="274" t="s">
        <v>127</v>
      </c>
      <c r="S24" s="44"/>
    </row>
    <row r="25" spans="1:40" ht="12" customHeight="1" x14ac:dyDescent="0.25">
      <c r="A25" s="437" t="s">
        <v>100</v>
      </c>
      <c r="B25" s="419" t="s">
        <v>335</v>
      </c>
      <c r="C25" s="419"/>
      <c r="D25" s="283">
        <v>0</v>
      </c>
      <c r="E25" s="284">
        <v>0</v>
      </c>
      <c r="F25" s="284">
        <v>0</v>
      </c>
      <c r="G25" s="422">
        <v>0</v>
      </c>
      <c r="H25" s="422"/>
      <c r="J25" s="437" t="s">
        <v>100</v>
      </c>
      <c r="K25" s="419" t="s">
        <v>335</v>
      </c>
      <c r="L25" s="419"/>
      <c r="M25" s="283">
        <v>0</v>
      </c>
      <c r="N25" s="284">
        <v>0</v>
      </c>
      <c r="O25" s="284">
        <v>0</v>
      </c>
      <c r="P25" s="422">
        <v>0</v>
      </c>
      <c r="Q25" s="422"/>
      <c r="S25" s="44"/>
    </row>
    <row r="26" spans="1:40" ht="12" customHeight="1" x14ac:dyDescent="0.25">
      <c r="A26" s="437"/>
      <c r="B26" s="419" t="s">
        <v>336</v>
      </c>
      <c r="C26" s="285" t="s">
        <v>12</v>
      </c>
      <c r="D26" s="300">
        <v>0</v>
      </c>
      <c r="E26" s="300">
        <v>0</v>
      </c>
      <c r="F26" s="300">
        <v>0</v>
      </c>
      <c r="G26" s="279">
        <f>ROUNDUP(G30*G25,0)</f>
        <v>0</v>
      </c>
      <c r="H26" s="297" t="str">
        <f>IFERROR(H30*G25,"")</f>
        <v/>
      </c>
      <c r="J26" s="437"/>
      <c r="K26" s="419" t="s">
        <v>336</v>
      </c>
      <c r="L26" s="285" t="s">
        <v>12</v>
      </c>
      <c r="M26" s="300">
        <v>0</v>
      </c>
      <c r="N26" s="300">
        <v>0</v>
      </c>
      <c r="O26" s="300">
        <v>0</v>
      </c>
      <c r="P26" s="279">
        <f>ROUNDUP(P30*P25,0)</f>
        <v>0</v>
      </c>
      <c r="Q26" s="297" t="str">
        <f>IFERROR(Q30*P25,"")</f>
        <v/>
      </c>
      <c r="S26" s="44"/>
    </row>
    <row r="27" spans="1:40" ht="12" customHeight="1" x14ac:dyDescent="0.25">
      <c r="A27" s="437"/>
      <c r="B27" s="419"/>
      <c r="C27" s="285" t="s">
        <v>4</v>
      </c>
      <c r="D27" s="300">
        <v>0</v>
      </c>
      <c r="E27" s="300">
        <v>0</v>
      </c>
      <c r="F27" s="300">
        <v>0</v>
      </c>
      <c r="G27" s="279">
        <f>ROUNDUP(G31*G25,0)</f>
        <v>0</v>
      </c>
      <c r="H27" s="297" t="str">
        <f>IFERROR(H31*G25,"")</f>
        <v/>
      </c>
      <c r="J27" s="437"/>
      <c r="K27" s="419"/>
      <c r="L27" s="285" t="s">
        <v>4</v>
      </c>
      <c r="M27" s="300">
        <v>0</v>
      </c>
      <c r="N27" s="300">
        <v>0</v>
      </c>
      <c r="O27" s="300">
        <v>0</v>
      </c>
      <c r="P27" s="279">
        <f>ROUNDUP(P31*P25,0)</f>
        <v>0</v>
      </c>
      <c r="Q27" s="297" t="str">
        <f>IFERROR(Q31*P25,"")</f>
        <v/>
      </c>
      <c r="S27" s="44"/>
    </row>
    <row r="28" spans="1:40" ht="12" customHeight="1" x14ac:dyDescent="0.25">
      <c r="A28" s="437"/>
      <c r="B28" s="419"/>
      <c r="C28" s="285" t="s">
        <v>5</v>
      </c>
      <c r="D28" s="300">
        <v>0</v>
      </c>
      <c r="E28" s="300">
        <v>0</v>
      </c>
      <c r="F28" s="300">
        <v>0</v>
      </c>
      <c r="G28" s="279">
        <f>ROUNDUP(G32*G25,0)</f>
        <v>0</v>
      </c>
      <c r="H28" s="297" t="str">
        <f>IFERROR(H32*G25,"")</f>
        <v/>
      </c>
      <c r="J28" s="437"/>
      <c r="K28" s="419"/>
      <c r="L28" s="285" t="s">
        <v>5</v>
      </c>
      <c r="M28" s="300">
        <v>0</v>
      </c>
      <c r="N28" s="300">
        <v>0</v>
      </c>
      <c r="O28" s="300">
        <v>0</v>
      </c>
      <c r="P28" s="279">
        <f>ROUNDUP(P32*P25,0)</f>
        <v>0</v>
      </c>
      <c r="Q28" s="297" t="str">
        <f>IFERROR(Q32*P25,"")</f>
        <v/>
      </c>
      <c r="S28" s="44"/>
    </row>
    <row r="29" spans="1:40" ht="12" customHeight="1" x14ac:dyDescent="0.25">
      <c r="A29" s="437"/>
      <c r="B29" s="419"/>
      <c r="C29" s="285" t="s">
        <v>11</v>
      </c>
      <c r="D29" s="300">
        <v>0</v>
      </c>
      <c r="E29" s="301">
        <v>0</v>
      </c>
      <c r="F29" s="301">
        <v>0</v>
      </c>
      <c r="G29" s="279">
        <f>ROUNDUP(G33*G25,0)</f>
        <v>0</v>
      </c>
      <c r="H29" s="297" t="str">
        <f>IFERROR(H33*G25,"")</f>
        <v/>
      </c>
      <c r="J29" s="437"/>
      <c r="K29" s="419"/>
      <c r="L29" s="285" t="s">
        <v>11</v>
      </c>
      <c r="M29" s="300">
        <v>0</v>
      </c>
      <c r="N29" s="301">
        <v>0</v>
      </c>
      <c r="O29" s="301">
        <v>0</v>
      </c>
      <c r="P29" s="279">
        <f>ROUNDUP(P33*P25,0)</f>
        <v>0</v>
      </c>
      <c r="Q29" s="297" t="str">
        <f>IFERROR(Q33*P25,"")</f>
        <v/>
      </c>
      <c r="S29" s="44"/>
    </row>
    <row r="30" spans="1:40" ht="12" customHeight="1" x14ac:dyDescent="0.25">
      <c r="A30" s="437"/>
      <c r="B30" s="419" t="s">
        <v>124</v>
      </c>
      <c r="C30" s="285" t="s">
        <v>12</v>
      </c>
      <c r="D30" s="280" t="str">
        <f>IFERROR(D26/D25,"")</f>
        <v/>
      </c>
      <c r="E30" s="280" t="str">
        <f>IFERROR(E26/E25,"")</f>
        <v/>
      </c>
      <c r="F30" s="280" t="str">
        <f>IFERROR(F26/F25,"")</f>
        <v/>
      </c>
      <c r="G30" s="286">
        <v>0</v>
      </c>
      <c r="H30" s="281" t="str">
        <f>IFERROR(FORECAST(G23,D30:F30,D23:F23),"")</f>
        <v/>
      </c>
      <c r="J30" s="437"/>
      <c r="K30" s="419" t="s">
        <v>124</v>
      </c>
      <c r="L30" s="285" t="s">
        <v>12</v>
      </c>
      <c r="M30" s="280" t="str">
        <f>IFERROR(M26/M25,"")</f>
        <v/>
      </c>
      <c r="N30" s="280" t="str">
        <f>IFERROR(N26/N25,"")</f>
        <v/>
      </c>
      <c r="O30" s="280" t="str">
        <f>IFERROR(O26/O25,"")</f>
        <v/>
      </c>
      <c r="P30" s="286">
        <v>0</v>
      </c>
      <c r="Q30" s="281" t="str">
        <f>IFERROR(FORECAST(P23,M30:O30,M23:O23),"")</f>
        <v/>
      </c>
      <c r="S30" s="44"/>
    </row>
    <row r="31" spans="1:40" ht="12" customHeight="1" x14ac:dyDescent="0.25">
      <c r="A31" s="437"/>
      <c r="B31" s="419"/>
      <c r="C31" s="285" t="s">
        <v>4</v>
      </c>
      <c r="D31" s="280" t="str">
        <f>IFERROR(D27/D25,"")</f>
        <v/>
      </c>
      <c r="E31" s="280" t="str">
        <f>IFERROR(E27/E25,"")</f>
        <v/>
      </c>
      <c r="F31" s="280" t="str">
        <f>IFERROR(F27/F25,"")</f>
        <v/>
      </c>
      <c r="G31" s="286">
        <v>0</v>
      </c>
      <c r="H31" s="281" t="str">
        <f>IFERROR(FORECAST(G23,D31:F31,D23:F23),"")</f>
        <v/>
      </c>
      <c r="J31" s="437"/>
      <c r="K31" s="419"/>
      <c r="L31" s="285" t="s">
        <v>4</v>
      </c>
      <c r="M31" s="280" t="str">
        <f>IFERROR(M27/M25,"")</f>
        <v/>
      </c>
      <c r="N31" s="280" t="str">
        <f>IFERROR(N27/N25,"")</f>
        <v/>
      </c>
      <c r="O31" s="280" t="str">
        <f>IFERROR(O27/O25,"")</f>
        <v/>
      </c>
      <c r="P31" s="286">
        <v>0</v>
      </c>
      <c r="Q31" s="281" t="str">
        <f>IFERROR(FORECAST(P23,M31:O31,M23:O23),"")</f>
        <v/>
      </c>
      <c r="S31" s="44"/>
    </row>
    <row r="32" spans="1:40" ht="12" customHeight="1" x14ac:dyDescent="0.25">
      <c r="A32" s="437"/>
      <c r="B32" s="419"/>
      <c r="C32" s="285" t="s">
        <v>5</v>
      </c>
      <c r="D32" s="280" t="str">
        <f>IFERROR(D28/D25,"")</f>
        <v/>
      </c>
      <c r="E32" s="280" t="str">
        <f>IFERROR(E28/E25,"")</f>
        <v/>
      </c>
      <c r="F32" s="280" t="str">
        <f>IFERROR(F28/F25,"")</f>
        <v/>
      </c>
      <c r="G32" s="286">
        <v>0</v>
      </c>
      <c r="H32" s="281" t="str">
        <f>IFERROR(FORECAST(G23,D32:F32,D23:F23),"")</f>
        <v/>
      </c>
      <c r="J32" s="437"/>
      <c r="K32" s="419"/>
      <c r="L32" s="285" t="s">
        <v>5</v>
      </c>
      <c r="M32" s="280" t="str">
        <f>IFERROR(M28/M25,"")</f>
        <v/>
      </c>
      <c r="N32" s="280" t="str">
        <f>IFERROR(N28/N25,"")</f>
        <v/>
      </c>
      <c r="O32" s="280" t="str">
        <f>IFERROR(O28/O25,"")</f>
        <v/>
      </c>
      <c r="P32" s="286">
        <v>0</v>
      </c>
      <c r="Q32" s="281" t="str">
        <f>IFERROR(FORECAST(P23,M32:O32,M23:O23),"")</f>
        <v/>
      </c>
      <c r="S32" s="44"/>
    </row>
    <row r="33" spans="1:40" ht="12" customHeight="1" x14ac:dyDescent="0.25">
      <c r="A33" s="437"/>
      <c r="B33" s="419"/>
      <c r="C33" s="285" t="s">
        <v>11</v>
      </c>
      <c r="D33" s="299" t="str">
        <f>IFERROR(D29/D25,"")</f>
        <v/>
      </c>
      <c r="E33" s="299" t="str">
        <f t="shared" ref="E33" si="8">IFERROR(E29/E25,"")</f>
        <v/>
      </c>
      <c r="F33" s="299" t="str">
        <f>IFERROR(F29/F25,"")</f>
        <v/>
      </c>
      <c r="G33" s="286">
        <v>0</v>
      </c>
      <c r="H33" s="281" t="str">
        <f>IFERROR(FORECAST(G23,D33:F33,D23:F23),"")</f>
        <v/>
      </c>
      <c r="I33" s="32"/>
      <c r="J33" s="437"/>
      <c r="K33" s="419"/>
      <c r="L33" s="285" t="s">
        <v>11</v>
      </c>
      <c r="M33" s="299" t="str">
        <f>IFERROR(M29/M25,"")</f>
        <v/>
      </c>
      <c r="N33" s="299" t="str">
        <f t="shared" ref="N33" si="9">IFERROR(N29/N25,"")</f>
        <v/>
      </c>
      <c r="O33" s="299" t="str">
        <f>IFERROR(O29/O25,"")</f>
        <v/>
      </c>
      <c r="P33" s="286">
        <v>0</v>
      </c>
      <c r="Q33" s="281" t="str">
        <f>IFERROR(FORECAST(P23,M33:O33,M23:O23),"")</f>
        <v/>
      </c>
    </row>
    <row r="34" spans="1:40" s="293" customFormat="1" ht="12" customHeight="1" x14ac:dyDescent="0.25">
      <c r="A34" s="287"/>
      <c r="B34" s="288"/>
      <c r="C34" s="289"/>
      <c r="D34" s="290" t="str">
        <f>IF(SUM(D26:D29)=D25,"","datos erróneos")</f>
        <v/>
      </c>
      <c r="E34" s="290" t="str">
        <f t="shared" ref="E34:F34" si="10">IF(SUM(E26:E29)=E25,"","datos erróneos")</f>
        <v/>
      </c>
      <c r="F34" s="290" t="str">
        <f t="shared" si="10"/>
        <v/>
      </c>
      <c r="G34" s="290" t="str">
        <f>IF(SUM(G30:G33)=1,"",(IF(SUM(G30:G33)=0,"","datos erróneos")))</f>
        <v/>
      </c>
      <c r="H34" s="291"/>
      <c r="I34" s="292"/>
      <c r="J34" s="287"/>
      <c r="K34" s="288"/>
      <c r="L34" s="289"/>
      <c r="M34" s="290" t="str">
        <f>IF(SUM(M26:M29)=M25,"","datos erróneos")</f>
        <v/>
      </c>
      <c r="N34" s="290" t="str">
        <f t="shared" ref="N34:O34" si="11">IF(SUM(N26:N29)=N25,"","datos erróneos")</f>
        <v/>
      </c>
      <c r="O34" s="290" t="str">
        <f t="shared" si="11"/>
        <v/>
      </c>
      <c r="P34" s="290" t="str">
        <f>IF(SUM(P30:P33)=1,"",(IF(SUM(P30:P33)=0,"","datos erróneos")))</f>
        <v/>
      </c>
      <c r="Q34" s="291"/>
      <c r="R34" s="292"/>
      <c r="S34" s="292"/>
      <c r="T34" s="292"/>
      <c r="U34" s="292"/>
      <c r="V34" s="292"/>
      <c r="W34" s="292"/>
      <c r="X34" s="292"/>
      <c r="Y34" s="292"/>
      <c r="Z34" s="292"/>
      <c r="AA34" s="292"/>
      <c r="AB34" s="292"/>
      <c r="AC34" s="292"/>
      <c r="AD34" s="292"/>
      <c r="AE34" s="292"/>
      <c r="AF34" s="292"/>
      <c r="AG34" s="292"/>
      <c r="AH34" s="292"/>
      <c r="AI34" s="292"/>
      <c r="AJ34" s="292"/>
      <c r="AK34" s="292"/>
      <c r="AL34" s="292"/>
      <c r="AM34" s="292"/>
      <c r="AN34" s="292"/>
    </row>
    <row r="35" spans="1:40" ht="12" customHeight="1" x14ac:dyDescent="0.25">
      <c r="A35" s="437" t="s">
        <v>101</v>
      </c>
      <c r="B35" s="419" t="s">
        <v>335</v>
      </c>
      <c r="C35" s="419"/>
      <c r="D35" s="283">
        <v>0</v>
      </c>
      <c r="E35" s="284">
        <v>0</v>
      </c>
      <c r="F35" s="284">
        <v>0</v>
      </c>
      <c r="G35" s="422">
        <v>0</v>
      </c>
      <c r="H35" s="422"/>
      <c r="J35" s="437" t="s">
        <v>101</v>
      </c>
      <c r="K35" s="419" t="s">
        <v>335</v>
      </c>
      <c r="L35" s="419"/>
      <c r="M35" s="283">
        <v>0</v>
      </c>
      <c r="N35" s="284">
        <v>0</v>
      </c>
      <c r="O35" s="284">
        <v>0</v>
      </c>
      <c r="P35" s="422">
        <v>0</v>
      </c>
      <c r="Q35" s="422"/>
      <c r="S35" s="44"/>
    </row>
    <row r="36" spans="1:40" ht="12" customHeight="1" x14ac:dyDescent="0.25">
      <c r="A36" s="437"/>
      <c r="B36" s="419" t="s">
        <v>336</v>
      </c>
      <c r="C36" s="285" t="s">
        <v>12</v>
      </c>
      <c r="D36" s="300">
        <v>0</v>
      </c>
      <c r="E36" s="300">
        <v>0</v>
      </c>
      <c r="F36" s="300">
        <v>0</v>
      </c>
      <c r="G36" s="279">
        <f>ROUNDUP(G40*G35,0)</f>
        <v>0</v>
      </c>
      <c r="H36" s="297" t="str">
        <f>IFERROR(H40*G35,"")</f>
        <v/>
      </c>
      <c r="J36" s="437"/>
      <c r="K36" s="419" t="s">
        <v>336</v>
      </c>
      <c r="L36" s="285" t="s">
        <v>12</v>
      </c>
      <c r="M36" s="300">
        <v>0</v>
      </c>
      <c r="N36" s="300">
        <v>0</v>
      </c>
      <c r="O36" s="300">
        <v>0</v>
      </c>
      <c r="P36" s="279">
        <f>ROUNDUP(P40*P35,0)</f>
        <v>0</v>
      </c>
      <c r="Q36" s="297" t="str">
        <f>IFERROR(Q40*P35,"")</f>
        <v/>
      </c>
      <c r="S36" s="44"/>
    </row>
    <row r="37" spans="1:40" ht="12" customHeight="1" x14ac:dyDescent="0.25">
      <c r="A37" s="437"/>
      <c r="B37" s="419"/>
      <c r="C37" s="285" t="s">
        <v>4</v>
      </c>
      <c r="D37" s="300">
        <v>0</v>
      </c>
      <c r="E37" s="300">
        <v>0</v>
      </c>
      <c r="F37" s="300">
        <v>0</v>
      </c>
      <c r="G37" s="279">
        <f>ROUNDUP(G41*G35,0)</f>
        <v>0</v>
      </c>
      <c r="H37" s="297" t="str">
        <f>IFERROR(H41*G35,"")</f>
        <v/>
      </c>
      <c r="J37" s="437"/>
      <c r="K37" s="419"/>
      <c r="L37" s="285" t="s">
        <v>4</v>
      </c>
      <c r="M37" s="300">
        <v>0</v>
      </c>
      <c r="N37" s="300">
        <v>0</v>
      </c>
      <c r="O37" s="300">
        <v>0</v>
      </c>
      <c r="P37" s="279">
        <f>ROUNDUP(P41*P35,0)</f>
        <v>0</v>
      </c>
      <c r="Q37" s="297" t="str">
        <f>IFERROR(Q41*P35,"")</f>
        <v/>
      </c>
      <c r="S37" s="44"/>
    </row>
    <row r="38" spans="1:40" ht="12" customHeight="1" x14ac:dyDescent="0.25">
      <c r="A38" s="437"/>
      <c r="B38" s="419"/>
      <c r="C38" s="285" t="s">
        <v>5</v>
      </c>
      <c r="D38" s="300">
        <v>0</v>
      </c>
      <c r="E38" s="300">
        <v>0</v>
      </c>
      <c r="F38" s="300">
        <v>0</v>
      </c>
      <c r="G38" s="279">
        <f>ROUNDUP(G42*G35,0)</f>
        <v>0</v>
      </c>
      <c r="H38" s="297" t="str">
        <f>IFERROR(H42*G35,"")</f>
        <v/>
      </c>
      <c r="J38" s="437"/>
      <c r="K38" s="419"/>
      <c r="L38" s="285" t="s">
        <v>5</v>
      </c>
      <c r="M38" s="300">
        <v>0</v>
      </c>
      <c r="N38" s="300">
        <v>0</v>
      </c>
      <c r="O38" s="300">
        <v>0</v>
      </c>
      <c r="P38" s="279">
        <f>ROUNDUP(P42*P35,0)</f>
        <v>0</v>
      </c>
      <c r="Q38" s="297" t="str">
        <f>IFERROR(Q42*P35,"")</f>
        <v/>
      </c>
      <c r="S38" s="44"/>
    </row>
    <row r="39" spans="1:40" ht="12" customHeight="1" x14ac:dyDescent="0.25">
      <c r="A39" s="437"/>
      <c r="B39" s="419"/>
      <c r="C39" s="285" t="s">
        <v>11</v>
      </c>
      <c r="D39" s="300">
        <v>0</v>
      </c>
      <c r="E39" s="301">
        <v>0</v>
      </c>
      <c r="F39" s="301">
        <v>0</v>
      </c>
      <c r="G39" s="279">
        <f>ROUNDUP(G43*G35,0)</f>
        <v>0</v>
      </c>
      <c r="H39" s="297" t="str">
        <f>IFERROR(H43*G35,"")</f>
        <v/>
      </c>
      <c r="J39" s="437"/>
      <c r="K39" s="419"/>
      <c r="L39" s="285" t="s">
        <v>11</v>
      </c>
      <c r="M39" s="300">
        <v>0</v>
      </c>
      <c r="N39" s="301">
        <v>0</v>
      </c>
      <c r="O39" s="301">
        <v>0</v>
      </c>
      <c r="P39" s="279">
        <f>ROUNDUP(P43*P35,0)</f>
        <v>0</v>
      </c>
      <c r="Q39" s="297" t="str">
        <f>IFERROR(Q43*P35,"")</f>
        <v/>
      </c>
      <c r="S39" s="44"/>
    </row>
    <row r="40" spans="1:40" ht="12" customHeight="1" x14ac:dyDescent="0.25">
      <c r="A40" s="437"/>
      <c r="B40" s="419" t="s">
        <v>124</v>
      </c>
      <c r="C40" s="285" t="s">
        <v>12</v>
      </c>
      <c r="D40" s="280" t="str">
        <f>IFERROR(D36/D35,"")</f>
        <v/>
      </c>
      <c r="E40" s="280" t="str">
        <f>IFERROR(E36/E35,"")</f>
        <v/>
      </c>
      <c r="F40" s="280" t="str">
        <f>IFERROR(F36/F35,"")</f>
        <v/>
      </c>
      <c r="G40" s="286">
        <v>0</v>
      </c>
      <c r="H40" s="281" t="str">
        <f>IFERROR(FORECAST(G23,D40:F40,D23:F23),"")</f>
        <v/>
      </c>
      <c r="J40" s="437"/>
      <c r="K40" s="419" t="s">
        <v>124</v>
      </c>
      <c r="L40" s="285" t="s">
        <v>12</v>
      </c>
      <c r="M40" s="280" t="str">
        <f>IFERROR(M36/M35,"")</f>
        <v/>
      </c>
      <c r="N40" s="280" t="str">
        <f>IFERROR(N36/N35,"")</f>
        <v/>
      </c>
      <c r="O40" s="280" t="str">
        <f>IFERROR(O36/O35,"")</f>
        <v/>
      </c>
      <c r="P40" s="286">
        <v>0</v>
      </c>
      <c r="Q40" s="281" t="str">
        <f>IFERROR(FORECAST(P23,M40:O40,M23:O23),"")</f>
        <v/>
      </c>
      <c r="S40" s="44"/>
    </row>
    <row r="41" spans="1:40" ht="12" customHeight="1" x14ac:dyDescent="0.25">
      <c r="A41" s="437"/>
      <c r="B41" s="419"/>
      <c r="C41" s="285" t="s">
        <v>4</v>
      </c>
      <c r="D41" s="280" t="str">
        <f>IFERROR(D37/D35,"")</f>
        <v/>
      </c>
      <c r="E41" s="280" t="str">
        <f>IFERROR(E37/E35,"")</f>
        <v/>
      </c>
      <c r="F41" s="280" t="str">
        <f>IFERROR(F37/F35,"")</f>
        <v/>
      </c>
      <c r="G41" s="286">
        <v>0</v>
      </c>
      <c r="H41" s="281" t="str">
        <f>IFERROR(FORECAST(G23,D41:F41,D23:F23),"")</f>
        <v/>
      </c>
      <c r="J41" s="437"/>
      <c r="K41" s="419"/>
      <c r="L41" s="285" t="s">
        <v>4</v>
      </c>
      <c r="M41" s="280" t="str">
        <f>IFERROR(M37/M35,"")</f>
        <v/>
      </c>
      <c r="N41" s="280" t="str">
        <f>IFERROR(N37/N35,"")</f>
        <v/>
      </c>
      <c r="O41" s="280" t="str">
        <f>IFERROR(O37/O35,"")</f>
        <v/>
      </c>
      <c r="P41" s="286">
        <v>0</v>
      </c>
      <c r="Q41" s="281" t="str">
        <f>IFERROR(FORECAST(P23,M41:O41,M23:O23),"")</f>
        <v/>
      </c>
      <c r="S41" s="44"/>
    </row>
    <row r="42" spans="1:40" ht="12" customHeight="1" x14ac:dyDescent="0.25">
      <c r="A42" s="437"/>
      <c r="B42" s="419"/>
      <c r="C42" s="285" t="s">
        <v>5</v>
      </c>
      <c r="D42" s="280" t="str">
        <f>IFERROR(D38/D35,"")</f>
        <v/>
      </c>
      <c r="E42" s="280" t="str">
        <f>IFERROR(E38/E35,"")</f>
        <v/>
      </c>
      <c r="F42" s="280" t="str">
        <f>IFERROR(F38/F35,"")</f>
        <v/>
      </c>
      <c r="G42" s="286">
        <v>0</v>
      </c>
      <c r="H42" s="281" t="str">
        <f>IFERROR(FORECAST(G23,D42:F42,D23:F23),"")</f>
        <v/>
      </c>
      <c r="J42" s="437"/>
      <c r="K42" s="419"/>
      <c r="L42" s="285" t="s">
        <v>5</v>
      </c>
      <c r="M42" s="280" t="str">
        <f>IFERROR(M38/M35,"")</f>
        <v/>
      </c>
      <c r="N42" s="280" t="str">
        <f>IFERROR(N38/N35,"")</f>
        <v/>
      </c>
      <c r="O42" s="280" t="str">
        <f>IFERROR(O38/O35,"")</f>
        <v/>
      </c>
      <c r="P42" s="286">
        <v>0</v>
      </c>
      <c r="Q42" s="281" t="str">
        <f>IFERROR(FORECAST(P23,M42:O42,M23:O23),"")</f>
        <v/>
      </c>
      <c r="S42" s="44"/>
    </row>
    <row r="43" spans="1:40" ht="12" customHeight="1" x14ac:dyDescent="0.25">
      <c r="A43" s="437"/>
      <c r="B43" s="419"/>
      <c r="C43" s="285" t="s">
        <v>11</v>
      </c>
      <c r="D43" s="299" t="str">
        <f>IFERROR(D39/D35,"")</f>
        <v/>
      </c>
      <c r="E43" s="299" t="str">
        <f t="shared" ref="E43" si="12">IFERROR(E39/E35,"")</f>
        <v/>
      </c>
      <c r="F43" s="299" t="str">
        <f>IFERROR(F39/F35,"")</f>
        <v/>
      </c>
      <c r="G43" s="286">
        <v>0</v>
      </c>
      <c r="H43" s="281" t="str">
        <f>IFERROR(FORECAST(G23,D43:F43,D23:F23),"")</f>
        <v/>
      </c>
      <c r="I43" s="32"/>
      <c r="J43" s="437"/>
      <c r="K43" s="419"/>
      <c r="L43" s="285" t="s">
        <v>11</v>
      </c>
      <c r="M43" s="299" t="str">
        <f>IFERROR(M39/M35,"")</f>
        <v/>
      </c>
      <c r="N43" s="299" t="str">
        <f t="shared" ref="N43" si="13">IFERROR(N39/N35,"")</f>
        <v/>
      </c>
      <c r="O43" s="299" t="str">
        <f>IFERROR(O39/O35,"")</f>
        <v/>
      </c>
      <c r="P43" s="286">
        <v>0</v>
      </c>
      <c r="Q43" s="281" t="str">
        <f>IFERROR(FORECAST(P23,M43:O43,M23:O23),"")</f>
        <v/>
      </c>
    </row>
    <row r="44" spans="1:40" s="293" customFormat="1" ht="12" customHeight="1" x14ac:dyDescent="0.25">
      <c r="A44" s="287"/>
      <c r="B44" s="288"/>
      <c r="C44" s="289"/>
      <c r="D44" s="290" t="str">
        <f>IF(SUM(D36:D39)=D35,"","datos erróneos")</f>
        <v/>
      </c>
      <c r="E44" s="290" t="str">
        <f t="shared" ref="E44:F44" si="14">IF(SUM(E36:E39)=E35,"","datos erróneos")</f>
        <v/>
      </c>
      <c r="F44" s="290" t="str">
        <f t="shared" si="14"/>
        <v/>
      </c>
      <c r="G44" s="290" t="str">
        <f>IF(SUM(G40:G43)=1,"",(IF(SUM(G40:G43)=0,"","datos erróneos")))</f>
        <v/>
      </c>
      <c r="H44" s="291"/>
      <c r="I44" s="292"/>
      <c r="J44" s="287"/>
      <c r="K44" s="288"/>
      <c r="L44" s="289"/>
      <c r="M44" s="290" t="str">
        <f>IF(SUM(M36:M39)=M35,"","datos erróneos")</f>
        <v/>
      </c>
      <c r="N44" s="290" t="str">
        <f t="shared" ref="N44:O44" si="15">IF(SUM(N36:N39)=N35,"","datos erróneos")</f>
        <v/>
      </c>
      <c r="O44" s="290" t="str">
        <f t="shared" si="15"/>
        <v/>
      </c>
      <c r="P44" s="290" t="str">
        <f>IF(SUM(P40:P43)=1,"",(IF(SUM(P40:P43)=0,"","datos erróneos")))</f>
        <v/>
      </c>
      <c r="Q44" s="291"/>
      <c r="R44" s="292"/>
      <c r="S44" s="292"/>
      <c r="T44" s="292"/>
      <c r="U44" s="292"/>
      <c r="V44" s="292"/>
      <c r="W44" s="292"/>
      <c r="X44" s="292"/>
      <c r="Y44" s="292"/>
      <c r="Z44" s="292"/>
      <c r="AA44" s="292"/>
      <c r="AB44" s="292"/>
      <c r="AC44" s="292"/>
      <c r="AD44" s="292"/>
      <c r="AE44" s="292"/>
      <c r="AF44" s="292"/>
      <c r="AG44" s="292"/>
      <c r="AH44" s="292"/>
      <c r="AI44" s="292"/>
      <c r="AJ44" s="292"/>
      <c r="AK44" s="292"/>
      <c r="AL44" s="292"/>
      <c r="AM44" s="292"/>
      <c r="AN44" s="292"/>
    </row>
    <row r="45" spans="1:40" ht="12" customHeight="1" x14ac:dyDescent="0.25">
      <c r="A45" s="437" t="s">
        <v>102</v>
      </c>
      <c r="B45" s="419" t="s">
        <v>126</v>
      </c>
      <c r="C45" s="419"/>
      <c r="D45" s="283">
        <v>0</v>
      </c>
      <c r="E45" s="284">
        <v>0</v>
      </c>
      <c r="F45" s="284">
        <v>0</v>
      </c>
      <c r="G45" s="422">
        <v>0</v>
      </c>
      <c r="H45" s="422"/>
      <c r="J45" s="437" t="s">
        <v>102</v>
      </c>
      <c r="K45" s="419" t="s">
        <v>126</v>
      </c>
      <c r="L45" s="419"/>
      <c r="M45" s="283">
        <v>0</v>
      </c>
      <c r="N45" s="284">
        <v>0</v>
      </c>
      <c r="O45" s="284">
        <v>0</v>
      </c>
      <c r="P45" s="422">
        <v>0</v>
      </c>
      <c r="Q45" s="422"/>
      <c r="S45" s="44"/>
    </row>
    <row r="46" spans="1:40" ht="12" customHeight="1" x14ac:dyDescent="0.25">
      <c r="A46" s="437"/>
      <c r="B46" s="419" t="s">
        <v>128</v>
      </c>
      <c r="C46" s="285" t="s">
        <v>12</v>
      </c>
      <c r="D46" s="300">
        <v>0</v>
      </c>
      <c r="E46" s="300">
        <v>0</v>
      </c>
      <c r="F46" s="300">
        <v>0</v>
      </c>
      <c r="G46" s="279">
        <f>ROUNDUP(G50*G45,0)</f>
        <v>0</v>
      </c>
      <c r="H46" s="297" t="str">
        <f>IFERROR(H50*G45,"")</f>
        <v/>
      </c>
      <c r="J46" s="437"/>
      <c r="K46" s="419" t="s">
        <v>128</v>
      </c>
      <c r="L46" s="285" t="s">
        <v>12</v>
      </c>
      <c r="M46" s="300">
        <v>0</v>
      </c>
      <c r="N46" s="300">
        <v>0</v>
      </c>
      <c r="O46" s="300">
        <v>0</v>
      </c>
      <c r="P46" s="279">
        <f>ROUNDUP(P50*P45,0)</f>
        <v>0</v>
      </c>
      <c r="Q46" s="297" t="str">
        <f>IFERROR(Q50*P45,"")</f>
        <v/>
      </c>
      <c r="S46" s="44"/>
    </row>
    <row r="47" spans="1:40" ht="12" customHeight="1" x14ac:dyDescent="0.25">
      <c r="A47" s="437"/>
      <c r="B47" s="419"/>
      <c r="C47" s="285" t="s">
        <v>4</v>
      </c>
      <c r="D47" s="300">
        <v>0</v>
      </c>
      <c r="E47" s="300">
        <v>0</v>
      </c>
      <c r="F47" s="300">
        <v>0</v>
      </c>
      <c r="G47" s="279">
        <f>ROUNDUP(G51*G45,0)</f>
        <v>0</v>
      </c>
      <c r="H47" s="297" t="str">
        <f>IFERROR(H51*G45,"")</f>
        <v/>
      </c>
      <c r="J47" s="437"/>
      <c r="K47" s="419"/>
      <c r="L47" s="285" t="s">
        <v>4</v>
      </c>
      <c r="M47" s="300">
        <v>0</v>
      </c>
      <c r="N47" s="300">
        <v>0</v>
      </c>
      <c r="O47" s="300">
        <v>0</v>
      </c>
      <c r="P47" s="279">
        <f>ROUNDUP(P51*P45,0)</f>
        <v>0</v>
      </c>
      <c r="Q47" s="297" t="str">
        <f>IFERROR(Q51*P45,"")</f>
        <v/>
      </c>
      <c r="S47" s="44"/>
    </row>
    <row r="48" spans="1:40" ht="12" customHeight="1" x14ac:dyDescent="0.25">
      <c r="A48" s="437"/>
      <c r="B48" s="419"/>
      <c r="C48" s="285" t="s">
        <v>5</v>
      </c>
      <c r="D48" s="300">
        <v>0</v>
      </c>
      <c r="E48" s="300">
        <v>0</v>
      </c>
      <c r="F48" s="300">
        <v>0</v>
      </c>
      <c r="G48" s="279">
        <f>ROUNDUP(G52*G45,0)</f>
        <v>0</v>
      </c>
      <c r="H48" s="297" t="str">
        <f>IFERROR(H52*G45,"")</f>
        <v/>
      </c>
      <c r="J48" s="437"/>
      <c r="K48" s="419"/>
      <c r="L48" s="285" t="s">
        <v>5</v>
      </c>
      <c r="M48" s="300">
        <v>0</v>
      </c>
      <c r="N48" s="300">
        <v>0</v>
      </c>
      <c r="O48" s="300">
        <v>0</v>
      </c>
      <c r="P48" s="279">
        <f>ROUNDUP(P52*P45,0)</f>
        <v>0</v>
      </c>
      <c r="Q48" s="297" t="str">
        <f>IFERROR(Q52*P45,"")</f>
        <v/>
      </c>
      <c r="S48" s="44"/>
    </row>
    <row r="49" spans="1:40" ht="12" customHeight="1" x14ac:dyDescent="0.25">
      <c r="A49" s="437"/>
      <c r="B49" s="419"/>
      <c r="C49" s="285" t="s">
        <v>11</v>
      </c>
      <c r="D49" s="300">
        <v>0</v>
      </c>
      <c r="E49" s="301">
        <v>0</v>
      </c>
      <c r="F49" s="301">
        <v>0</v>
      </c>
      <c r="G49" s="279">
        <f>ROUNDUP(G53*G45,0)</f>
        <v>0</v>
      </c>
      <c r="H49" s="297" t="str">
        <f>IFERROR(H53*G45,"")</f>
        <v/>
      </c>
      <c r="J49" s="437"/>
      <c r="K49" s="419"/>
      <c r="L49" s="285" t="s">
        <v>11</v>
      </c>
      <c r="M49" s="300">
        <v>0</v>
      </c>
      <c r="N49" s="301">
        <v>0</v>
      </c>
      <c r="O49" s="301">
        <v>0</v>
      </c>
      <c r="P49" s="279">
        <f>ROUNDUP(P53*P45,0)</f>
        <v>0</v>
      </c>
      <c r="Q49" s="297" t="str">
        <f>IFERROR(Q53*P45,"")</f>
        <v/>
      </c>
      <c r="S49" s="44"/>
    </row>
    <row r="50" spans="1:40" ht="12" customHeight="1" x14ac:dyDescent="0.25">
      <c r="A50" s="437"/>
      <c r="B50" s="419" t="s">
        <v>124</v>
      </c>
      <c r="C50" s="285" t="s">
        <v>12</v>
      </c>
      <c r="D50" s="280" t="str">
        <f>IFERROR(D46/D45,"")</f>
        <v/>
      </c>
      <c r="E50" s="280" t="str">
        <f>IFERROR(E46/E45,"")</f>
        <v/>
      </c>
      <c r="F50" s="280" t="str">
        <f>IFERROR(F46/F45,"")</f>
        <v/>
      </c>
      <c r="G50" s="286">
        <v>0</v>
      </c>
      <c r="H50" s="281" t="str">
        <f>IFERROR(FORECAST(G23,D50:F50,D23:F23),"")</f>
        <v/>
      </c>
      <c r="J50" s="437"/>
      <c r="K50" s="419" t="s">
        <v>124</v>
      </c>
      <c r="L50" s="285" t="s">
        <v>12</v>
      </c>
      <c r="M50" s="280" t="str">
        <f>IFERROR(M46/M45,"")</f>
        <v/>
      </c>
      <c r="N50" s="280" t="str">
        <f>IFERROR(N46/N45,"")</f>
        <v/>
      </c>
      <c r="O50" s="280" t="str">
        <f>IFERROR(O46/O45,"")</f>
        <v/>
      </c>
      <c r="P50" s="286">
        <v>0</v>
      </c>
      <c r="Q50" s="281" t="str">
        <f>IFERROR(FORECAST(P23,M50:O50,M23:O23),"")</f>
        <v/>
      </c>
      <c r="S50" s="44"/>
    </row>
    <row r="51" spans="1:40" ht="12" customHeight="1" x14ac:dyDescent="0.25">
      <c r="A51" s="437"/>
      <c r="B51" s="419"/>
      <c r="C51" s="285" t="s">
        <v>4</v>
      </c>
      <c r="D51" s="280" t="str">
        <f>IFERROR(D47/D45,"")</f>
        <v/>
      </c>
      <c r="E51" s="280" t="str">
        <f>IFERROR(E47/E45,"")</f>
        <v/>
      </c>
      <c r="F51" s="280" t="str">
        <f>IFERROR(F47/F45,"")</f>
        <v/>
      </c>
      <c r="G51" s="286">
        <v>0</v>
      </c>
      <c r="H51" s="281" t="str">
        <f>IFERROR(FORECAST(G23,D51:F51,D23:F23),"")</f>
        <v/>
      </c>
      <c r="J51" s="437"/>
      <c r="K51" s="419"/>
      <c r="L51" s="285" t="s">
        <v>4</v>
      </c>
      <c r="M51" s="280" t="str">
        <f>IFERROR(M47/M45,"")</f>
        <v/>
      </c>
      <c r="N51" s="280" t="str">
        <f>IFERROR(N47/N45,"")</f>
        <v/>
      </c>
      <c r="O51" s="280" t="str">
        <f>IFERROR(O47/O45,"")</f>
        <v/>
      </c>
      <c r="P51" s="286">
        <v>0</v>
      </c>
      <c r="Q51" s="281" t="str">
        <f>IFERROR(FORECAST(P23,M51:O51,M23:O23),"")</f>
        <v/>
      </c>
      <c r="S51" s="44"/>
    </row>
    <row r="52" spans="1:40" ht="12" customHeight="1" x14ac:dyDescent="0.25">
      <c r="A52" s="437"/>
      <c r="B52" s="419"/>
      <c r="C52" s="285" t="s">
        <v>5</v>
      </c>
      <c r="D52" s="280" t="str">
        <f>IFERROR(D48/D45,"")</f>
        <v/>
      </c>
      <c r="E52" s="280" t="str">
        <f>IFERROR(E48/E45,"")</f>
        <v/>
      </c>
      <c r="F52" s="280" t="str">
        <f>IFERROR(F48/F45,"")</f>
        <v/>
      </c>
      <c r="G52" s="286">
        <v>0</v>
      </c>
      <c r="H52" s="281" t="str">
        <f>IFERROR(FORECAST(G23,D52:F52,D23:F23),"")</f>
        <v/>
      </c>
      <c r="J52" s="437"/>
      <c r="K52" s="419"/>
      <c r="L52" s="285" t="s">
        <v>5</v>
      </c>
      <c r="M52" s="280" t="str">
        <f>IFERROR(M48/M45,"")</f>
        <v/>
      </c>
      <c r="N52" s="280" t="str">
        <f>IFERROR(N48/N45,"")</f>
        <v/>
      </c>
      <c r="O52" s="280" t="str">
        <f>IFERROR(O48/O45,"")</f>
        <v/>
      </c>
      <c r="P52" s="286">
        <v>0</v>
      </c>
      <c r="Q52" s="281" t="str">
        <f>IFERROR(FORECAST(P23,M52:O52,M23:O23),"")</f>
        <v/>
      </c>
      <c r="S52" s="44"/>
    </row>
    <row r="53" spans="1:40" ht="12" customHeight="1" x14ac:dyDescent="0.25">
      <c r="A53" s="437"/>
      <c r="B53" s="419"/>
      <c r="C53" s="285" t="s">
        <v>11</v>
      </c>
      <c r="D53" s="299" t="str">
        <f>IFERROR(D49/D45,"")</f>
        <v/>
      </c>
      <c r="E53" s="299" t="str">
        <f t="shared" ref="E53" si="16">IFERROR(E49/E45,"")</f>
        <v/>
      </c>
      <c r="F53" s="299" t="str">
        <f>IFERROR(F49/F45,"")</f>
        <v/>
      </c>
      <c r="G53" s="286">
        <v>0</v>
      </c>
      <c r="H53" s="281" t="str">
        <f>IFERROR(FORECAST(G23,D53:F53,D23:F23),"")</f>
        <v/>
      </c>
      <c r="I53" s="32"/>
      <c r="J53" s="437"/>
      <c r="K53" s="419"/>
      <c r="L53" s="285" t="s">
        <v>11</v>
      </c>
      <c r="M53" s="299" t="str">
        <f>IFERROR(M49/M45,"")</f>
        <v/>
      </c>
      <c r="N53" s="299" t="str">
        <f t="shared" ref="N53" si="17">IFERROR(N49/N45,"")</f>
        <v/>
      </c>
      <c r="O53" s="299" t="str">
        <f>IFERROR(O49/O45,"")</f>
        <v/>
      </c>
      <c r="P53" s="286">
        <v>0</v>
      </c>
      <c r="Q53" s="281" t="str">
        <f>IFERROR(FORECAST(P23,M53:O53,M23:O23),"")</f>
        <v/>
      </c>
    </row>
    <row r="54" spans="1:40" s="293" customFormat="1" ht="12" customHeight="1" x14ac:dyDescent="0.25">
      <c r="A54" s="287"/>
      <c r="B54" s="288"/>
      <c r="C54" s="289"/>
      <c r="D54" s="290" t="str">
        <f>IF(SUM(D46:D49)=D45,"","datos erróneos")</f>
        <v/>
      </c>
      <c r="E54" s="290" t="str">
        <f t="shared" ref="E54:F54" si="18">IF(SUM(E46:E49)=E45,"","datos erróneos")</f>
        <v/>
      </c>
      <c r="F54" s="290" t="str">
        <f t="shared" si="18"/>
        <v/>
      </c>
      <c r="G54" s="290" t="str">
        <f>IF(SUM(G50:G53)=1,"",(IF(SUM(G50:G53)=0,"","datos erróneos")))</f>
        <v/>
      </c>
      <c r="H54" s="291"/>
      <c r="I54" s="292"/>
      <c r="J54" s="287"/>
      <c r="K54" s="288"/>
      <c r="L54" s="289"/>
      <c r="M54" s="290" t="str">
        <f>IF(SUM(M46:M49)=M45,"","datos erróneos")</f>
        <v/>
      </c>
      <c r="N54" s="290" t="str">
        <f t="shared" ref="N54:O54" si="19">IF(SUM(N46:N49)=N45,"","datos erróneos")</f>
        <v/>
      </c>
      <c r="O54" s="290" t="str">
        <f t="shared" si="19"/>
        <v/>
      </c>
      <c r="P54" s="290" t="str">
        <f>IF(SUM(P50:P53)=1,"",(IF(SUM(P50:P53)=0,"","datos erróneos")))</f>
        <v/>
      </c>
      <c r="Q54" s="291"/>
      <c r="R54" s="292"/>
      <c r="S54" s="292"/>
      <c r="T54" s="292"/>
      <c r="U54" s="292"/>
      <c r="V54" s="292"/>
      <c r="W54" s="292"/>
      <c r="X54" s="292"/>
      <c r="Y54" s="292"/>
      <c r="Z54" s="292"/>
      <c r="AA54" s="292"/>
      <c r="AB54" s="292"/>
      <c r="AC54" s="292"/>
      <c r="AD54" s="292"/>
      <c r="AE54" s="292"/>
      <c r="AF54" s="292"/>
      <c r="AG54" s="292"/>
      <c r="AH54" s="292"/>
      <c r="AI54" s="292"/>
      <c r="AJ54" s="292"/>
      <c r="AK54" s="292"/>
      <c r="AL54" s="292"/>
      <c r="AM54" s="292"/>
      <c r="AN54" s="292"/>
    </row>
    <row r="55" spans="1:40" ht="12" customHeight="1" x14ac:dyDescent="0.25">
      <c r="A55" s="437" t="s">
        <v>103</v>
      </c>
      <c r="B55" s="419" t="s">
        <v>126</v>
      </c>
      <c r="C55" s="419"/>
      <c r="D55" s="283">
        <v>0</v>
      </c>
      <c r="E55" s="284">
        <v>0</v>
      </c>
      <c r="F55" s="284">
        <v>0</v>
      </c>
      <c r="G55" s="422">
        <v>0</v>
      </c>
      <c r="H55" s="422"/>
      <c r="J55" s="437" t="s">
        <v>103</v>
      </c>
      <c r="K55" s="419" t="s">
        <v>126</v>
      </c>
      <c r="L55" s="419"/>
      <c r="M55" s="283">
        <v>0</v>
      </c>
      <c r="N55" s="284">
        <v>0</v>
      </c>
      <c r="O55" s="284">
        <v>0</v>
      </c>
      <c r="P55" s="422">
        <v>0</v>
      </c>
      <c r="Q55" s="422"/>
      <c r="S55" s="44"/>
    </row>
    <row r="56" spans="1:40" ht="12" customHeight="1" x14ac:dyDescent="0.25">
      <c r="A56" s="437"/>
      <c r="B56" s="419" t="s">
        <v>128</v>
      </c>
      <c r="C56" s="285" t="s">
        <v>12</v>
      </c>
      <c r="D56" s="300">
        <v>0</v>
      </c>
      <c r="E56" s="300">
        <v>0</v>
      </c>
      <c r="F56" s="300">
        <v>0</v>
      </c>
      <c r="G56" s="279">
        <f>ROUNDUP(G60*G55,0)</f>
        <v>0</v>
      </c>
      <c r="H56" s="297" t="str">
        <f>IFERROR(H60*G55,"")</f>
        <v/>
      </c>
      <c r="J56" s="437"/>
      <c r="K56" s="419" t="s">
        <v>128</v>
      </c>
      <c r="L56" s="285" t="s">
        <v>12</v>
      </c>
      <c r="M56" s="300">
        <v>0</v>
      </c>
      <c r="N56" s="300">
        <v>0</v>
      </c>
      <c r="O56" s="300">
        <v>0</v>
      </c>
      <c r="P56" s="279">
        <f>ROUNDUP(P60*P55,0)</f>
        <v>0</v>
      </c>
      <c r="Q56" s="297" t="str">
        <f>IFERROR(Q60*P55,"")</f>
        <v/>
      </c>
      <c r="S56" s="44"/>
    </row>
    <row r="57" spans="1:40" ht="12" customHeight="1" x14ac:dyDescent="0.25">
      <c r="A57" s="437"/>
      <c r="B57" s="419"/>
      <c r="C57" s="285" t="s">
        <v>4</v>
      </c>
      <c r="D57" s="300">
        <v>0</v>
      </c>
      <c r="E57" s="300">
        <v>0</v>
      </c>
      <c r="F57" s="300">
        <v>0</v>
      </c>
      <c r="G57" s="279">
        <f>ROUNDUP(G61*G55,0)</f>
        <v>0</v>
      </c>
      <c r="H57" s="297" t="str">
        <f>IFERROR(H61*G55,"")</f>
        <v/>
      </c>
      <c r="J57" s="437"/>
      <c r="K57" s="419"/>
      <c r="L57" s="285" t="s">
        <v>4</v>
      </c>
      <c r="M57" s="300">
        <v>0</v>
      </c>
      <c r="N57" s="300">
        <v>0</v>
      </c>
      <c r="O57" s="300">
        <v>0</v>
      </c>
      <c r="P57" s="279">
        <f>ROUNDUP(P61*P55,0)</f>
        <v>0</v>
      </c>
      <c r="Q57" s="297" t="str">
        <f>IFERROR(Q61*P55,"")</f>
        <v/>
      </c>
      <c r="S57" s="44"/>
    </row>
    <row r="58" spans="1:40" ht="12" customHeight="1" x14ac:dyDescent="0.25">
      <c r="A58" s="437"/>
      <c r="B58" s="419"/>
      <c r="C58" s="285" t="s">
        <v>5</v>
      </c>
      <c r="D58" s="300">
        <v>0</v>
      </c>
      <c r="E58" s="300">
        <v>0</v>
      </c>
      <c r="F58" s="300">
        <v>0</v>
      </c>
      <c r="G58" s="279">
        <f>ROUNDUP(G62*G55,0)</f>
        <v>0</v>
      </c>
      <c r="H58" s="297" t="str">
        <f>IFERROR(H62*G55,"")</f>
        <v/>
      </c>
      <c r="J58" s="437"/>
      <c r="K58" s="419"/>
      <c r="L58" s="285" t="s">
        <v>5</v>
      </c>
      <c r="M58" s="300">
        <v>0</v>
      </c>
      <c r="N58" s="300">
        <v>0</v>
      </c>
      <c r="O58" s="300">
        <v>0</v>
      </c>
      <c r="P58" s="279">
        <f>ROUNDUP(P62*P55,0)</f>
        <v>0</v>
      </c>
      <c r="Q58" s="297" t="str">
        <f>IFERROR(Q62*P55,"")</f>
        <v/>
      </c>
      <c r="S58" s="44"/>
    </row>
    <row r="59" spans="1:40" ht="12" customHeight="1" x14ac:dyDescent="0.25">
      <c r="A59" s="437"/>
      <c r="B59" s="419"/>
      <c r="C59" s="285" t="s">
        <v>11</v>
      </c>
      <c r="D59" s="300">
        <v>0</v>
      </c>
      <c r="E59" s="301">
        <v>0</v>
      </c>
      <c r="F59" s="301">
        <v>0</v>
      </c>
      <c r="G59" s="279">
        <f>ROUNDUP(G63*G55,0)</f>
        <v>0</v>
      </c>
      <c r="H59" s="297" t="str">
        <f>IFERROR(H63*G55,"")</f>
        <v/>
      </c>
      <c r="J59" s="437"/>
      <c r="K59" s="419"/>
      <c r="L59" s="285" t="s">
        <v>11</v>
      </c>
      <c r="M59" s="300">
        <v>0</v>
      </c>
      <c r="N59" s="301">
        <v>0</v>
      </c>
      <c r="O59" s="301">
        <v>0</v>
      </c>
      <c r="P59" s="279">
        <f>ROUNDUP(P63*P55,0)</f>
        <v>0</v>
      </c>
      <c r="Q59" s="297" t="str">
        <f>IFERROR(Q63*P55,"")</f>
        <v/>
      </c>
      <c r="S59" s="44"/>
    </row>
    <row r="60" spans="1:40" ht="12" customHeight="1" x14ac:dyDescent="0.25">
      <c r="A60" s="437"/>
      <c r="B60" s="419" t="s">
        <v>124</v>
      </c>
      <c r="C60" s="285" t="s">
        <v>12</v>
      </c>
      <c r="D60" s="280" t="str">
        <f>IFERROR(D56/D55,"")</f>
        <v/>
      </c>
      <c r="E60" s="280" t="str">
        <f>IFERROR(E56/E55,"")</f>
        <v/>
      </c>
      <c r="F60" s="280" t="str">
        <f>IFERROR(F56/F55,"")</f>
        <v/>
      </c>
      <c r="G60" s="286">
        <v>0</v>
      </c>
      <c r="H60" s="281" t="str">
        <f>IFERROR(FORECAST(G23,D60:F60,D23:F23),"")</f>
        <v/>
      </c>
      <c r="J60" s="437"/>
      <c r="K60" s="419" t="s">
        <v>124</v>
      </c>
      <c r="L60" s="285" t="s">
        <v>12</v>
      </c>
      <c r="M60" s="280" t="str">
        <f>IFERROR(M56/M55,"")</f>
        <v/>
      </c>
      <c r="N60" s="280" t="str">
        <f>IFERROR(N56/N55,"")</f>
        <v/>
      </c>
      <c r="O60" s="280" t="str">
        <f>IFERROR(O56/O55,"")</f>
        <v/>
      </c>
      <c r="P60" s="286">
        <v>0</v>
      </c>
      <c r="Q60" s="281" t="str">
        <f>IFERROR(FORECAST(P23,M60:O60,M23:O23),"")</f>
        <v/>
      </c>
      <c r="S60" s="44"/>
    </row>
    <row r="61" spans="1:40" ht="12" customHeight="1" x14ac:dyDescent="0.25">
      <c r="A61" s="437"/>
      <c r="B61" s="419"/>
      <c r="C61" s="285" t="s">
        <v>4</v>
      </c>
      <c r="D61" s="280" t="str">
        <f>IFERROR(D57/D55,"")</f>
        <v/>
      </c>
      <c r="E61" s="280" t="str">
        <f>IFERROR(E57/E55,"")</f>
        <v/>
      </c>
      <c r="F61" s="280" t="str">
        <f>IFERROR(F57/F55,"")</f>
        <v/>
      </c>
      <c r="G61" s="286">
        <v>0</v>
      </c>
      <c r="H61" s="281" t="str">
        <f>IFERROR(FORECAST(G23,D61:F61,D23:F23),"")</f>
        <v/>
      </c>
      <c r="J61" s="437"/>
      <c r="K61" s="419"/>
      <c r="L61" s="285" t="s">
        <v>4</v>
      </c>
      <c r="M61" s="280" t="str">
        <f>IFERROR(M57/M55,"")</f>
        <v/>
      </c>
      <c r="N61" s="280" t="str">
        <f>IFERROR(N57/N55,"")</f>
        <v/>
      </c>
      <c r="O61" s="280" t="str">
        <f>IFERROR(O57/O55,"")</f>
        <v/>
      </c>
      <c r="P61" s="286">
        <v>0</v>
      </c>
      <c r="Q61" s="281" t="str">
        <f>IFERROR(FORECAST(P23,M61:O61,M23:O23),"")</f>
        <v/>
      </c>
      <c r="S61" s="44"/>
    </row>
    <row r="62" spans="1:40" ht="12" customHeight="1" x14ac:dyDescent="0.25">
      <c r="A62" s="437"/>
      <c r="B62" s="419"/>
      <c r="C62" s="285" t="s">
        <v>5</v>
      </c>
      <c r="D62" s="280" t="str">
        <f>IFERROR(D58/D55,"")</f>
        <v/>
      </c>
      <c r="E62" s="280" t="str">
        <f>IFERROR(E58/E55,"")</f>
        <v/>
      </c>
      <c r="F62" s="280" t="str">
        <f>IFERROR(F58/F55,"")</f>
        <v/>
      </c>
      <c r="G62" s="286">
        <v>0</v>
      </c>
      <c r="H62" s="281" t="str">
        <f>IFERROR(FORECAST(G23,D62:F62,D23:F23),"")</f>
        <v/>
      </c>
      <c r="J62" s="437"/>
      <c r="K62" s="419"/>
      <c r="L62" s="285" t="s">
        <v>5</v>
      </c>
      <c r="M62" s="280" t="str">
        <f>IFERROR(M58/M55,"")</f>
        <v/>
      </c>
      <c r="N62" s="280" t="str">
        <f>IFERROR(N58/N55,"")</f>
        <v/>
      </c>
      <c r="O62" s="280" t="str">
        <f>IFERROR(O58/O55,"")</f>
        <v/>
      </c>
      <c r="P62" s="286">
        <v>0</v>
      </c>
      <c r="Q62" s="281" t="str">
        <f>IFERROR(FORECAST(P23,M62:O62,M23:O23),"")</f>
        <v/>
      </c>
      <c r="S62" s="44"/>
    </row>
    <row r="63" spans="1:40" ht="12" customHeight="1" x14ac:dyDescent="0.25">
      <c r="A63" s="437"/>
      <c r="B63" s="419"/>
      <c r="C63" s="285" t="s">
        <v>11</v>
      </c>
      <c r="D63" s="299" t="str">
        <f>IFERROR(D59/D55,"")</f>
        <v/>
      </c>
      <c r="E63" s="299" t="str">
        <f t="shared" ref="E63" si="20">IFERROR(E59/E55,"")</f>
        <v/>
      </c>
      <c r="F63" s="299" t="str">
        <f>IFERROR(F59/F55,"")</f>
        <v/>
      </c>
      <c r="G63" s="286">
        <v>0</v>
      </c>
      <c r="H63" s="281" t="str">
        <f>IFERROR(FORECAST(G23,D63:F63,D23:F23),"")</f>
        <v/>
      </c>
      <c r="I63" s="32"/>
      <c r="J63" s="437"/>
      <c r="K63" s="419"/>
      <c r="L63" s="285" t="s">
        <v>11</v>
      </c>
      <c r="M63" s="299" t="str">
        <f>IFERROR(M59/M55,"")</f>
        <v/>
      </c>
      <c r="N63" s="299" t="str">
        <f t="shared" ref="N63" si="21">IFERROR(N59/N55,"")</f>
        <v/>
      </c>
      <c r="O63" s="299" t="str">
        <f>IFERROR(O59/O55,"")</f>
        <v/>
      </c>
      <c r="P63" s="286">
        <v>0</v>
      </c>
      <c r="Q63" s="281" t="str">
        <f>IFERROR(FORECAST(P23,M63:O63,M23:O23),"")</f>
        <v/>
      </c>
    </row>
    <row r="64" spans="1:40" s="293" customFormat="1" ht="12" customHeight="1" x14ac:dyDescent="0.25">
      <c r="A64" s="287"/>
      <c r="B64" s="288"/>
      <c r="C64" s="289"/>
      <c r="D64" s="290" t="str">
        <f>IF(SUM(D56:D59)=D55,"","datos erróneos")</f>
        <v/>
      </c>
      <c r="E64" s="290" t="str">
        <f t="shared" ref="E64:F64" si="22">IF(SUM(E56:E59)=E55,"","datos erróneos")</f>
        <v/>
      </c>
      <c r="F64" s="290" t="str">
        <f t="shared" si="22"/>
        <v/>
      </c>
      <c r="G64" s="290" t="str">
        <f>IF(SUM(G60:G63)=1,"",(IF(SUM(G60:G63)=0,"","datos erróneos")))</f>
        <v/>
      </c>
      <c r="H64" s="291"/>
      <c r="I64" s="292"/>
      <c r="J64" s="287"/>
      <c r="K64" s="288"/>
      <c r="L64" s="289"/>
      <c r="M64" s="290" t="str">
        <f>IF(SUM(M56:M59)=M55,"","datos erróneos")</f>
        <v/>
      </c>
      <c r="N64" s="290" t="str">
        <f t="shared" ref="N64:O64" si="23">IF(SUM(N56:N59)=N55,"","datos erróneos")</f>
        <v/>
      </c>
      <c r="O64" s="290" t="str">
        <f t="shared" si="23"/>
        <v/>
      </c>
      <c r="P64" s="290" t="str">
        <f>IF(SUM(P60:P63)=1,"",(IF(SUM(P60:P63)=0,"","datos erróneos")))</f>
        <v/>
      </c>
      <c r="Q64" s="291"/>
      <c r="R64" s="292"/>
      <c r="S64" s="292"/>
      <c r="T64" s="292"/>
      <c r="U64" s="292"/>
      <c r="V64" s="292"/>
      <c r="W64" s="292"/>
      <c r="X64" s="292"/>
      <c r="Y64" s="292"/>
      <c r="Z64" s="292"/>
      <c r="AA64" s="292"/>
      <c r="AB64" s="292"/>
      <c r="AC64" s="292"/>
      <c r="AD64" s="292"/>
      <c r="AE64" s="292"/>
      <c r="AF64" s="292"/>
      <c r="AG64" s="292"/>
      <c r="AH64" s="292"/>
      <c r="AI64" s="292"/>
      <c r="AJ64" s="292"/>
      <c r="AK64" s="292"/>
      <c r="AL64" s="292"/>
      <c r="AM64" s="292"/>
      <c r="AN64" s="292"/>
    </row>
    <row r="65" spans="1:40" ht="12" customHeight="1" x14ac:dyDescent="0.25">
      <c r="A65" s="437" t="s">
        <v>104</v>
      </c>
      <c r="B65" s="419" t="s">
        <v>126</v>
      </c>
      <c r="C65" s="419"/>
      <c r="D65" s="283">
        <v>0</v>
      </c>
      <c r="E65" s="284">
        <v>0</v>
      </c>
      <c r="F65" s="284">
        <v>0</v>
      </c>
      <c r="G65" s="422">
        <v>0</v>
      </c>
      <c r="H65" s="422"/>
      <c r="J65" s="437" t="s">
        <v>104</v>
      </c>
      <c r="K65" s="419" t="s">
        <v>126</v>
      </c>
      <c r="L65" s="419"/>
      <c r="M65" s="283">
        <v>0</v>
      </c>
      <c r="N65" s="284">
        <v>0</v>
      </c>
      <c r="O65" s="284">
        <v>0</v>
      </c>
      <c r="P65" s="422">
        <v>0</v>
      </c>
      <c r="Q65" s="422"/>
      <c r="S65" s="44"/>
    </row>
    <row r="66" spans="1:40" ht="12" customHeight="1" x14ac:dyDescent="0.25">
      <c r="A66" s="437"/>
      <c r="B66" s="419" t="s">
        <v>128</v>
      </c>
      <c r="C66" s="285" t="s">
        <v>12</v>
      </c>
      <c r="D66" s="300">
        <v>0</v>
      </c>
      <c r="E66" s="300">
        <v>0</v>
      </c>
      <c r="F66" s="300">
        <v>0</v>
      </c>
      <c r="G66" s="279">
        <f>ROUNDUP(G70*G65,0)</f>
        <v>0</v>
      </c>
      <c r="H66" s="297" t="str">
        <f>IFERROR(H70*G65,"")</f>
        <v/>
      </c>
      <c r="J66" s="437"/>
      <c r="K66" s="419" t="s">
        <v>128</v>
      </c>
      <c r="L66" s="285" t="s">
        <v>12</v>
      </c>
      <c r="M66" s="300">
        <v>0</v>
      </c>
      <c r="N66" s="300">
        <v>0</v>
      </c>
      <c r="O66" s="300">
        <v>0</v>
      </c>
      <c r="P66" s="279">
        <f>ROUNDUP(P70*P65,0)</f>
        <v>0</v>
      </c>
      <c r="Q66" s="297" t="str">
        <f>IFERROR(Q70*P65,"")</f>
        <v/>
      </c>
      <c r="S66" s="44"/>
    </row>
    <row r="67" spans="1:40" ht="12" customHeight="1" x14ac:dyDescent="0.25">
      <c r="A67" s="437"/>
      <c r="B67" s="419"/>
      <c r="C67" s="285" t="s">
        <v>4</v>
      </c>
      <c r="D67" s="300">
        <v>0</v>
      </c>
      <c r="E67" s="300">
        <v>0</v>
      </c>
      <c r="F67" s="300">
        <v>0</v>
      </c>
      <c r="G67" s="279">
        <f>ROUNDUP(G71*G65,0)</f>
        <v>0</v>
      </c>
      <c r="H67" s="297" t="str">
        <f>IFERROR(H71*G65,"")</f>
        <v/>
      </c>
      <c r="J67" s="437"/>
      <c r="K67" s="419"/>
      <c r="L67" s="285" t="s">
        <v>4</v>
      </c>
      <c r="M67" s="300">
        <v>0</v>
      </c>
      <c r="N67" s="300">
        <v>0</v>
      </c>
      <c r="O67" s="300">
        <v>0</v>
      </c>
      <c r="P67" s="279">
        <f>ROUNDUP(P71*P65,0)</f>
        <v>0</v>
      </c>
      <c r="Q67" s="297" t="str">
        <f>IFERROR(Q71*P65,"")</f>
        <v/>
      </c>
      <c r="S67" s="44"/>
    </row>
    <row r="68" spans="1:40" ht="12" customHeight="1" x14ac:dyDescent="0.25">
      <c r="A68" s="437"/>
      <c r="B68" s="419"/>
      <c r="C68" s="285" t="s">
        <v>5</v>
      </c>
      <c r="D68" s="300">
        <v>0</v>
      </c>
      <c r="E68" s="300">
        <v>0</v>
      </c>
      <c r="F68" s="300">
        <v>0</v>
      </c>
      <c r="G68" s="279">
        <f>ROUNDUP(G72*G65,0)</f>
        <v>0</v>
      </c>
      <c r="H68" s="297" t="str">
        <f>IFERROR(H72*G65,"")</f>
        <v/>
      </c>
      <c r="J68" s="437"/>
      <c r="K68" s="419"/>
      <c r="L68" s="285" t="s">
        <v>5</v>
      </c>
      <c r="M68" s="300">
        <v>0</v>
      </c>
      <c r="N68" s="300">
        <v>0</v>
      </c>
      <c r="O68" s="300">
        <v>0</v>
      </c>
      <c r="P68" s="279">
        <f>ROUNDUP(P72*P65,0)</f>
        <v>0</v>
      </c>
      <c r="Q68" s="297" t="str">
        <f>IFERROR(Q72*P65,"")</f>
        <v/>
      </c>
      <c r="S68" s="44"/>
    </row>
    <row r="69" spans="1:40" ht="12" customHeight="1" x14ac:dyDescent="0.25">
      <c r="A69" s="437"/>
      <c r="B69" s="419"/>
      <c r="C69" s="285" t="s">
        <v>11</v>
      </c>
      <c r="D69" s="300">
        <v>0</v>
      </c>
      <c r="E69" s="301">
        <v>0</v>
      </c>
      <c r="F69" s="301">
        <v>0</v>
      </c>
      <c r="G69" s="279">
        <f>ROUNDUP(G73*G65,0)</f>
        <v>0</v>
      </c>
      <c r="H69" s="297" t="str">
        <f>IFERROR(H73*G65,"")</f>
        <v/>
      </c>
      <c r="J69" s="437"/>
      <c r="K69" s="419"/>
      <c r="L69" s="285" t="s">
        <v>11</v>
      </c>
      <c r="M69" s="300">
        <v>0</v>
      </c>
      <c r="N69" s="301">
        <v>0</v>
      </c>
      <c r="O69" s="301">
        <v>0</v>
      </c>
      <c r="P69" s="279">
        <f>ROUNDUP(P73*P65,0)</f>
        <v>0</v>
      </c>
      <c r="Q69" s="297" t="str">
        <f>IFERROR(Q73*P65,"")</f>
        <v/>
      </c>
      <c r="S69" s="44"/>
    </row>
    <row r="70" spans="1:40" ht="12" customHeight="1" x14ac:dyDescent="0.25">
      <c r="A70" s="437"/>
      <c r="B70" s="419" t="s">
        <v>124</v>
      </c>
      <c r="C70" s="285" t="s">
        <v>12</v>
      </c>
      <c r="D70" s="280" t="str">
        <f>IFERROR(D66/D65,"")</f>
        <v/>
      </c>
      <c r="E70" s="280" t="str">
        <f>IFERROR(E66/E65,"")</f>
        <v/>
      </c>
      <c r="F70" s="280" t="str">
        <f>IFERROR(F66/F65,"")</f>
        <v/>
      </c>
      <c r="G70" s="286">
        <v>0</v>
      </c>
      <c r="H70" s="281" t="str">
        <f>IFERROR(FORECAST(G23,D70:F70,D23:F23),"")</f>
        <v/>
      </c>
      <c r="J70" s="437"/>
      <c r="K70" s="419" t="s">
        <v>124</v>
      </c>
      <c r="L70" s="285" t="s">
        <v>12</v>
      </c>
      <c r="M70" s="280" t="str">
        <f>IFERROR(M66/M65,"")</f>
        <v/>
      </c>
      <c r="N70" s="280" t="str">
        <f>IFERROR(N66/N65,"")</f>
        <v/>
      </c>
      <c r="O70" s="280" t="str">
        <f>IFERROR(O66/O65,"")</f>
        <v/>
      </c>
      <c r="P70" s="286">
        <v>0</v>
      </c>
      <c r="Q70" s="281" t="str">
        <f>IFERROR(FORECAST(P23,M70:O70,M23:O23),"")</f>
        <v/>
      </c>
      <c r="S70" s="44"/>
    </row>
    <row r="71" spans="1:40" ht="12" customHeight="1" x14ac:dyDescent="0.25">
      <c r="A71" s="437"/>
      <c r="B71" s="419"/>
      <c r="C71" s="285" t="s">
        <v>4</v>
      </c>
      <c r="D71" s="280" t="str">
        <f>IFERROR(D67/D65,"")</f>
        <v/>
      </c>
      <c r="E71" s="280" t="str">
        <f>IFERROR(E67/E65,"")</f>
        <v/>
      </c>
      <c r="F71" s="280" t="str">
        <f>IFERROR(F67/F65,"")</f>
        <v/>
      </c>
      <c r="G71" s="286">
        <v>0</v>
      </c>
      <c r="H71" s="281" t="str">
        <f>IFERROR(FORECAST(G23,D71:F71,D23:F23),"")</f>
        <v/>
      </c>
      <c r="J71" s="437"/>
      <c r="K71" s="419"/>
      <c r="L71" s="285" t="s">
        <v>4</v>
      </c>
      <c r="M71" s="280" t="str">
        <f>IFERROR(M67/M65,"")</f>
        <v/>
      </c>
      <c r="N71" s="280" t="str">
        <f>IFERROR(N67/N65,"")</f>
        <v/>
      </c>
      <c r="O71" s="280" t="str">
        <f>IFERROR(O67/O65,"")</f>
        <v/>
      </c>
      <c r="P71" s="286">
        <v>0</v>
      </c>
      <c r="Q71" s="281" t="str">
        <f>IFERROR(FORECAST(P23,M71:O71,M23:O23),"")</f>
        <v/>
      </c>
      <c r="S71" s="44"/>
    </row>
    <row r="72" spans="1:40" ht="12" customHeight="1" x14ac:dyDescent="0.25">
      <c r="A72" s="437"/>
      <c r="B72" s="419"/>
      <c r="C72" s="285" t="s">
        <v>5</v>
      </c>
      <c r="D72" s="280" t="str">
        <f>IFERROR(D68/D65,"")</f>
        <v/>
      </c>
      <c r="E72" s="280" t="str">
        <f>IFERROR(E68/E65,"")</f>
        <v/>
      </c>
      <c r="F72" s="280" t="str">
        <f>IFERROR(F68/F65,"")</f>
        <v/>
      </c>
      <c r="G72" s="286">
        <v>0</v>
      </c>
      <c r="H72" s="281" t="str">
        <f>IFERROR(FORECAST(G23,D72:F72,D23:F23),"")</f>
        <v/>
      </c>
      <c r="J72" s="437"/>
      <c r="K72" s="419"/>
      <c r="L72" s="285" t="s">
        <v>5</v>
      </c>
      <c r="M72" s="280" t="str">
        <f>IFERROR(M68/M65,"")</f>
        <v/>
      </c>
      <c r="N72" s="280" t="str">
        <f>IFERROR(N68/N65,"")</f>
        <v/>
      </c>
      <c r="O72" s="280" t="str">
        <f>IFERROR(O68/O65,"")</f>
        <v/>
      </c>
      <c r="P72" s="286">
        <v>0</v>
      </c>
      <c r="Q72" s="281" t="str">
        <f>IFERROR(FORECAST(P23,M72:O72,M23:O23),"")</f>
        <v/>
      </c>
      <c r="S72" s="44"/>
    </row>
    <row r="73" spans="1:40" ht="12" customHeight="1" x14ac:dyDescent="0.25">
      <c r="A73" s="437"/>
      <c r="B73" s="419"/>
      <c r="C73" s="285" t="s">
        <v>11</v>
      </c>
      <c r="D73" s="299" t="str">
        <f>IFERROR(D69/D65,"")</f>
        <v/>
      </c>
      <c r="E73" s="299" t="str">
        <f t="shared" ref="E73" si="24">IFERROR(E69/E65,"")</f>
        <v/>
      </c>
      <c r="F73" s="299" t="str">
        <f>IFERROR(F69/F65,"")</f>
        <v/>
      </c>
      <c r="G73" s="286">
        <v>0</v>
      </c>
      <c r="H73" s="281" t="str">
        <f>IFERROR(FORECAST(G23,D73:F73,D23:F23),"")</f>
        <v/>
      </c>
      <c r="I73" s="32"/>
      <c r="J73" s="437"/>
      <c r="K73" s="419"/>
      <c r="L73" s="285" t="s">
        <v>11</v>
      </c>
      <c r="M73" s="299" t="str">
        <f>IFERROR(M69/M65,"")</f>
        <v/>
      </c>
      <c r="N73" s="299" t="str">
        <f t="shared" ref="N73" si="25">IFERROR(N69/N65,"")</f>
        <v/>
      </c>
      <c r="O73" s="299" t="str">
        <f>IFERROR(O69/O65,"")</f>
        <v/>
      </c>
      <c r="P73" s="286">
        <v>0</v>
      </c>
      <c r="Q73" s="281" t="str">
        <f>IFERROR(FORECAST(P23,M73:O73,M23:O23),"")</f>
        <v/>
      </c>
    </row>
    <row r="74" spans="1:40" s="293" customFormat="1" ht="12" customHeight="1" x14ac:dyDescent="0.25">
      <c r="A74" s="287"/>
      <c r="B74" s="288"/>
      <c r="C74" s="289"/>
      <c r="D74" s="290" t="str">
        <f>IF(SUM(D66:D69)=D65,"","datos erróneos")</f>
        <v/>
      </c>
      <c r="E74" s="290" t="str">
        <f t="shared" ref="E74:F74" si="26">IF(SUM(E66:E69)=E65,"","datos erróneos")</f>
        <v/>
      </c>
      <c r="F74" s="290" t="str">
        <f t="shared" si="26"/>
        <v/>
      </c>
      <c r="G74" s="290" t="str">
        <f>IF(SUM(G70:G73)=1,"",(IF(SUM(G70:G73)=0,"","datos erróneos")))</f>
        <v/>
      </c>
      <c r="H74" s="291"/>
      <c r="I74" s="292"/>
      <c r="J74" s="287"/>
      <c r="K74" s="288"/>
      <c r="L74" s="289"/>
      <c r="M74" s="290" t="str">
        <f>IF(SUM(M66:M69)=M65,"","datos erróneos")</f>
        <v/>
      </c>
      <c r="N74" s="290" t="str">
        <f t="shared" ref="N74:O74" si="27">IF(SUM(N66:N69)=N65,"","datos erróneos")</f>
        <v/>
      </c>
      <c r="O74" s="290" t="str">
        <f t="shared" si="27"/>
        <v/>
      </c>
      <c r="P74" s="290" t="str">
        <f>IF(SUM(P70:P73)=1,"",(IF(SUM(P70:P73)=0,"","datos erróneos")))</f>
        <v/>
      </c>
      <c r="Q74" s="291"/>
      <c r="R74" s="292"/>
      <c r="S74" s="292"/>
      <c r="T74" s="292"/>
      <c r="U74" s="292"/>
      <c r="V74" s="292"/>
      <c r="W74" s="292"/>
      <c r="X74" s="292"/>
      <c r="Y74" s="292"/>
      <c r="Z74" s="292"/>
      <c r="AA74" s="292"/>
      <c r="AB74" s="292"/>
      <c r="AC74" s="292"/>
      <c r="AD74" s="292"/>
      <c r="AE74" s="292"/>
      <c r="AF74" s="292"/>
      <c r="AG74" s="292"/>
      <c r="AH74" s="292"/>
      <c r="AI74" s="292"/>
      <c r="AJ74" s="292"/>
      <c r="AK74" s="292"/>
      <c r="AL74" s="292"/>
      <c r="AM74" s="292"/>
      <c r="AN74" s="292"/>
    </row>
    <row r="75" spans="1:40" ht="12" customHeight="1" x14ac:dyDescent="0.25">
      <c r="A75" s="437" t="s">
        <v>105</v>
      </c>
      <c r="B75" s="419" t="s">
        <v>126</v>
      </c>
      <c r="C75" s="419"/>
      <c r="D75" s="283">
        <v>0</v>
      </c>
      <c r="E75" s="284">
        <v>0</v>
      </c>
      <c r="F75" s="284">
        <v>0</v>
      </c>
      <c r="G75" s="422">
        <v>0</v>
      </c>
      <c r="H75" s="422"/>
      <c r="J75" s="437" t="s">
        <v>105</v>
      </c>
      <c r="K75" s="419" t="s">
        <v>126</v>
      </c>
      <c r="L75" s="419"/>
      <c r="M75" s="283">
        <v>0</v>
      </c>
      <c r="N75" s="284">
        <v>0</v>
      </c>
      <c r="O75" s="284">
        <v>0</v>
      </c>
      <c r="P75" s="422">
        <v>0</v>
      </c>
      <c r="Q75" s="422"/>
      <c r="S75" s="44"/>
    </row>
    <row r="76" spans="1:40" ht="12" customHeight="1" x14ac:dyDescent="0.25">
      <c r="A76" s="437"/>
      <c r="B76" s="419" t="s">
        <v>128</v>
      </c>
      <c r="C76" s="285" t="s">
        <v>12</v>
      </c>
      <c r="D76" s="300">
        <v>0</v>
      </c>
      <c r="E76" s="300">
        <v>0</v>
      </c>
      <c r="F76" s="300">
        <v>0</v>
      </c>
      <c r="G76" s="279">
        <f>ROUNDUP(G80*G75,0)</f>
        <v>0</v>
      </c>
      <c r="H76" s="297" t="str">
        <f>IFERROR(H80*G75,"")</f>
        <v/>
      </c>
      <c r="J76" s="437"/>
      <c r="K76" s="419" t="s">
        <v>128</v>
      </c>
      <c r="L76" s="285" t="s">
        <v>12</v>
      </c>
      <c r="M76" s="300">
        <v>0</v>
      </c>
      <c r="N76" s="300">
        <v>0</v>
      </c>
      <c r="O76" s="300">
        <v>0</v>
      </c>
      <c r="P76" s="279">
        <f>ROUNDUP(P80*P75,0)</f>
        <v>0</v>
      </c>
      <c r="Q76" s="297" t="str">
        <f>IFERROR(Q80*P75,"")</f>
        <v/>
      </c>
      <c r="S76" s="44"/>
    </row>
    <row r="77" spans="1:40" ht="12" customHeight="1" x14ac:dyDescent="0.25">
      <c r="A77" s="437"/>
      <c r="B77" s="419"/>
      <c r="C77" s="285" t="s">
        <v>4</v>
      </c>
      <c r="D77" s="300">
        <v>0</v>
      </c>
      <c r="E77" s="300">
        <v>0</v>
      </c>
      <c r="F77" s="300">
        <v>0</v>
      </c>
      <c r="G77" s="279">
        <f>ROUNDUP(G81*G75,0)</f>
        <v>0</v>
      </c>
      <c r="H77" s="297" t="str">
        <f>IFERROR(H81*G75,"")</f>
        <v/>
      </c>
      <c r="J77" s="437"/>
      <c r="K77" s="419"/>
      <c r="L77" s="285" t="s">
        <v>4</v>
      </c>
      <c r="M77" s="300">
        <v>0</v>
      </c>
      <c r="N77" s="300">
        <v>0</v>
      </c>
      <c r="O77" s="300">
        <v>0</v>
      </c>
      <c r="P77" s="279">
        <f>ROUNDUP(P81*P75,0)</f>
        <v>0</v>
      </c>
      <c r="Q77" s="297" t="str">
        <f>IFERROR(Q81*P75,"")</f>
        <v/>
      </c>
      <c r="S77" s="44"/>
    </row>
    <row r="78" spans="1:40" ht="12" customHeight="1" x14ac:dyDescent="0.25">
      <c r="A78" s="437"/>
      <c r="B78" s="419"/>
      <c r="C78" s="285" t="s">
        <v>5</v>
      </c>
      <c r="D78" s="300">
        <v>0</v>
      </c>
      <c r="E78" s="300">
        <v>0</v>
      </c>
      <c r="F78" s="300">
        <v>0</v>
      </c>
      <c r="G78" s="279">
        <f>ROUNDUP(G82*G75,0)</f>
        <v>0</v>
      </c>
      <c r="H78" s="297" t="str">
        <f>IFERROR(H82*G75,"")</f>
        <v/>
      </c>
      <c r="J78" s="437"/>
      <c r="K78" s="419"/>
      <c r="L78" s="285" t="s">
        <v>5</v>
      </c>
      <c r="M78" s="300">
        <v>0</v>
      </c>
      <c r="N78" s="300">
        <v>0</v>
      </c>
      <c r="O78" s="300">
        <v>0</v>
      </c>
      <c r="P78" s="279">
        <f>ROUNDUP(P82*P75,0)</f>
        <v>0</v>
      </c>
      <c r="Q78" s="297" t="str">
        <f>IFERROR(Q82*P75,"")</f>
        <v/>
      </c>
      <c r="S78" s="44"/>
    </row>
    <row r="79" spans="1:40" ht="12" customHeight="1" x14ac:dyDescent="0.25">
      <c r="A79" s="437"/>
      <c r="B79" s="419"/>
      <c r="C79" s="285" t="s">
        <v>11</v>
      </c>
      <c r="D79" s="300">
        <v>0</v>
      </c>
      <c r="E79" s="301">
        <v>0</v>
      </c>
      <c r="F79" s="301">
        <v>0</v>
      </c>
      <c r="G79" s="279">
        <f>ROUNDUP(G83*G75,0)</f>
        <v>0</v>
      </c>
      <c r="H79" s="297" t="str">
        <f>IFERROR(H83*G75,"")</f>
        <v/>
      </c>
      <c r="J79" s="437"/>
      <c r="K79" s="419"/>
      <c r="L79" s="285" t="s">
        <v>11</v>
      </c>
      <c r="M79" s="300">
        <v>0</v>
      </c>
      <c r="N79" s="301">
        <v>0</v>
      </c>
      <c r="O79" s="301">
        <v>0</v>
      </c>
      <c r="P79" s="279">
        <f>ROUNDUP(P83*P75,0)</f>
        <v>0</v>
      </c>
      <c r="Q79" s="297" t="str">
        <f>IFERROR(Q83*P75,"")</f>
        <v/>
      </c>
      <c r="S79" s="44"/>
    </row>
    <row r="80" spans="1:40" ht="12" customHeight="1" x14ac:dyDescent="0.25">
      <c r="A80" s="437"/>
      <c r="B80" s="419" t="s">
        <v>124</v>
      </c>
      <c r="C80" s="285" t="s">
        <v>12</v>
      </c>
      <c r="D80" s="280" t="str">
        <f>IFERROR(D76/D75,"")</f>
        <v/>
      </c>
      <c r="E80" s="280" t="str">
        <f>IFERROR(E76/E75,"")</f>
        <v/>
      </c>
      <c r="F80" s="280" t="str">
        <f>IFERROR(F76/F75,"")</f>
        <v/>
      </c>
      <c r="G80" s="286">
        <v>0</v>
      </c>
      <c r="H80" s="281" t="str">
        <f>IFERROR(FORECAST(G23,D80:F80,D23:F23),"")</f>
        <v/>
      </c>
      <c r="J80" s="437"/>
      <c r="K80" s="419" t="s">
        <v>124</v>
      </c>
      <c r="L80" s="285" t="s">
        <v>12</v>
      </c>
      <c r="M80" s="280" t="str">
        <f>IFERROR(M76/M75,"")</f>
        <v/>
      </c>
      <c r="N80" s="280" t="str">
        <f>IFERROR(N76/N75,"")</f>
        <v/>
      </c>
      <c r="O80" s="280" t="str">
        <f>IFERROR(O76/O75,"")</f>
        <v/>
      </c>
      <c r="P80" s="286">
        <v>0</v>
      </c>
      <c r="Q80" s="281" t="str">
        <f>IFERROR(FORECAST(P23,M80:O80,M23:O23),"")</f>
        <v/>
      </c>
      <c r="S80" s="44"/>
    </row>
    <row r="81" spans="1:40" ht="12" customHeight="1" x14ac:dyDescent="0.25">
      <c r="A81" s="437"/>
      <c r="B81" s="419"/>
      <c r="C81" s="285" t="s">
        <v>4</v>
      </c>
      <c r="D81" s="280" t="str">
        <f>IFERROR(D77/D75,"")</f>
        <v/>
      </c>
      <c r="E81" s="280" t="str">
        <f>IFERROR(E77/E75,"")</f>
        <v/>
      </c>
      <c r="F81" s="280" t="str">
        <f>IFERROR(F77/F75,"")</f>
        <v/>
      </c>
      <c r="G81" s="286">
        <v>0</v>
      </c>
      <c r="H81" s="281" t="str">
        <f>IFERROR(FORECAST(G23,D81:F81,D23:F23),"")</f>
        <v/>
      </c>
      <c r="J81" s="437"/>
      <c r="K81" s="419"/>
      <c r="L81" s="285" t="s">
        <v>4</v>
      </c>
      <c r="M81" s="280" t="str">
        <f>IFERROR(M77/M75,"")</f>
        <v/>
      </c>
      <c r="N81" s="280" t="str">
        <f>IFERROR(N77/N75,"")</f>
        <v/>
      </c>
      <c r="O81" s="280" t="str">
        <f>IFERROR(O77/O75,"")</f>
        <v/>
      </c>
      <c r="P81" s="286">
        <v>0</v>
      </c>
      <c r="Q81" s="281" t="str">
        <f>IFERROR(FORECAST(P23,M81:O81,M23:O23),"")</f>
        <v/>
      </c>
      <c r="S81" s="44"/>
    </row>
    <row r="82" spans="1:40" ht="12" customHeight="1" x14ac:dyDescent="0.25">
      <c r="A82" s="437"/>
      <c r="B82" s="419"/>
      <c r="C82" s="285" t="s">
        <v>5</v>
      </c>
      <c r="D82" s="280" t="str">
        <f>IFERROR(D78/D75,"")</f>
        <v/>
      </c>
      <c r="E82" s="280" t="str">
        <f>IFERROR(E78/E75,"")</f>
        <v/>
      </c>
      <c r="F82" s="280" t="str">
        <f>IFERROR(F78/F75,"")</f>
        <v/>
      </c>
      <c r="G82" s="286">
        <v>0</v>
      </c>
      <c r="H82" s="281" t="str">
        <f>IFERROR(FORECAST(G23,D82:F82,D23:F23),"")</f>
        <v/>
      </c>
      <c r="J82" s="437"/>
      <c r="K82" s="419"/>
      <c r="L82" s="285" t="s">
        <v>5</v>
      </c>
      <c r="M82" s="280" t="str">
        <f>IFERROR(M78/M75,"")</f>
        <v/>
      </c>
      <c r="N82" s="280" t="str">
        <f>IFERROR(N78/N75,"")</f>
        <v/>
      </c>
      <c r="O82" s="280" t="str">
        <f>IFERROR(O78/O75,"")</f>
        <v/>
      </c>
      <c r="P82" s="286">
        <v>0</v>
      </c>
      <c r="Q82" s="281" t="str">
        <f>IFERROR(FORECAST(P23,M82:O82,M23:O23),"")</f>
        <v/>
      </c>
      <c r="S82" s="44"/>
    </row>
    <row r="83" spans="1:40" ht="12" customHeight="1" x14ac:dyDescent="0.25">
      <c r="A83" s="437"/>
      <c r="B83" s="419"/>
      <c r="C83" s="285" t="s">
        <v>11</v>
      </c>
      <c r="D83" s="299" t="str">
        <f>IFERROR(D79/D75,"")</f>
        <v/>
      </c>
      <c r="E83" s="299" t="str">
        <f t="shared" ref="E83" si="28">IFERROR(E79/E75,"")</f>
        <v/>
      </c>
      <c r="F83" s="299" t="str">
        <f>IFERROR(F79/F75,"")</f>
        <v/>
      </c>
      <c r="G83" s="286">
        <v>0</v>
      </c>
      <c r="H83" s="281" t="str">
        <f>IFERROR(FORECAST(G23,D83:F83,D23:F23),"")</f>
        <v/>
      </c>
      <c r="I83" s="32"/>
      <c r="J83" s="437"/>
      <c r="K83" s="419"/>
      <c r="L83" s="285" t="s">
        <v>11</v>
      </c>
      <c r="M83" s="299" t="str">
        <f>IFERROR(M79/M75,"")</f>
        <v/>
      </c>
      <c r="N83" s="299" t="str">
        <f t="shared" ref="N83" si="29">IFERROR(N79/N75,"")</f>
        <v/>
      </c>
      <c r="O83" s="299" t="str">
        <f>IFERROR(O79/O75,"")</f>
        <v/>
      </c>
      <c r="P83" s="286">
        <v>0</v>
      </c>
      <c r="Q83" s="281" t="str">
        <f>IFERROR(FORECAST(P23,M83:O83,M23:O23),"")</f>
        <v/>
      </c>
    </row>
    <row r="84" spans="1:40" s="293" customFormat="1" ht="12" customHeight="1" x14ac:dyDescent="0.25">
      <c r="A84" s="287"/>
      <c r="B84" s="288"/>
      <c r="C84" s="289"/>
      <c r="D84" s="290" t="str">
        <f>IF(SUM(D76:D79)=D75,"","datos erróneos")</f>
        <v/>
      </c>
      <c r="E84" s="290" t="str">
        <f t="shared" ref="E84:F84" si="30">IF(SUM(E76:E79)=E75,"","datos erróneos")</f>
        <v/>
      </c>
      <c r="F84" s="290" t="str">
        <f t="shared" si="30"/>
        <v/>
      </c>
      <c r="G84" s="290" t="str">
        <f>IF(SUM(G80:G83)=1,"",(IF(SUM(G80:G83)=0,"","datos erróneos")))</f>
        <v/>
      </c>
      <c r="H84" s="291"/>
      <c r="I84" s="292"/>
      <c r="J84" s="287"/>
      <c r="K84" s="288"/>
      <c r="L84" s="289"/>
      <c r="M84" s="290" t="str">
        <f>IF(SUM(M76:M79)=M75,"","datos erróneos")</f>
        <v/>
      </c>
      <c r="N84" s="290" t="str">
        <f t="shared" ref="N84:O84" si="31">IF(SUM(N76:N79)=N75,"","datos erróneos")</f>
        <v/>
      </c>
      <c r="O84" s="290" t="str">
        <f t="shared" si="31"/>
        <v/>
      </c>
      <c r="P84" s="290" t="str">
        <f>IF(SUM(P80:P83)=1,"",(IF(SUM(P80:P83)=0,"","datos erróneos")))</f>
        <v/>
      </c>
      <c r="Q84" s="291"/>
      <c r="R84" s="292"/>
      <c r="S84" s="292"/>
      <c r="T84" s="292"/>
      <c r="U84" s="292"/>
      <c r="V84" s="292"/>
      <c r="W84" s="292"/>
      <c r="X84" s="292"/>
      <c r="Y84" s="292"/>
      <c r="Z84" s="292"/>
      <c r="AA84" s="292"/>
      <c r="AB84" s="292"/>
      <c r="AC84" s="292"/>
      <c r="AD84" s="292"/>
      <c r="AE84" s="292"/>
      <c r="AF84" s="292"/>
      <c r="AG84" s="292"/>
      <c r="AH84" s="292"/>
      <c r="AI84" s="292"/>
      <c r="AJ84" s="292"/>
      <c r="AK84" s="292"/>
      <c r="AL84" s="292"/>
      <c r="AM84" s="292"/>
      <c r="AN84" s="292"/>
    </row>
    <row r="85" spans="1:40" ht="13.5" customHeight="1" x14ac:dyDescent="0.25">
      <c r="A85" s="38" t="s">
        <v>129</v>
      </c>
      <c r="B85" s="39"/>
      <c r="C85" s="39"/>
      <c r="D85" s="36"/>
      <c r="E85" s="39"/>
      <c r="F85" s="39"/>
      <c r="G85" s="39"/>
      <c r="H85" s="39"/>
      <c r="I85" s="40"/>
      <c r="J85" s="36"/>
      <c r="K85" s="36"/>
      <c r="L85" s="36"/>
      <c r="M85" s="39"/>
      <c r="N85" s="39"/>
      <c r="O85" s="39"/>
      <c r="P85" s="39"/>
      <c r="Q85" s="39"/>
      <c r="R85" s="42"/>
      <c r="S85" s="42"/>
      <c r="T85" s="42"/>
      <c r="U85" s="42"/>
      <c r="V85" s="42"/>
      <c r="W85" s="42"/>
      <c r="X85" s="42"/>
      <c r="Y85" s="42"/>
      <c r="Z85" s="42"/>
      <c r="AA85" s="42"/>
      <c r="AB85" s="42"/>
      <c r="AC85" s="42"/>
      <c r="AD85" s="42"/>
      <c r="AE85" s="42"/>
      <c r="AF85" s="42"/>
      <c r="AG85" s="42"/>
      <c r="AH85" s="42"/>
      <c r="AI85" s="42"/>
      <c r="AJ85" s="42"/>
      <c r="AK85" s="42"/>
      <c r="AL85" s="42"/>
      <c r="AM85" s="42"/>
    </row>
    <row r="86" spans="1:40" s="1" customFormat="1" ht="13.5" customHeight="1" x14ac:dyDescent="0.25">
      <c r="A86" s="38" t="s">
        <v>131</v>
      </c>
      <c r="B86" s="41"/>
      <c r="C86" s="41"/>
      <c r="D86" s="41"/>
      <c r="E86" s="41"/>
      <c r="F86" s="41"/>
      <c r="G86" s="41"/>
      <c r="H86" s="41"/>
      <c r="I86" s="42"/>
      <c r="J86" s="43"/>
      <c r="K86" s="43"/>
      <c r="L86" s="43"/>
      <c r="M86" s="41"/>
      <c r="N86" s="41"/>
      <c r="O86" s="41"/>
      <c r="P86" s="41"/>
      <c r="Q86" s="41"/>
      <c r="R86" s="42"/>
      <c r="S86" s="42"/>
      <c r="T86" s="42"/>
      <c r="U86" s="42"/>
      <c r="V86" s="42"/>
      <c r="W86" s="42"/>
      <c r="X86" s="42"/>
      <c r="Y86" s="42"/>
      <c r="Z86" s="42"/>
      <c r="AA86" s="42"/>
      <c r="AB86" s="42"/>
      <c r="AC86" s="42"/>
      <c r="AD86" s="42"/>
      <c r="AE86" s="42"/>
      <c r="AF86" s="42"/>
      <c r="AG86" s="42"/>
      <c r="AH86" s="42"/>
      <c r="AI86" s="42"/>
      <c r="AJ86" s="42"/>
      <c r="AK86" s="42"/>
      <c r="AL86" s="42"/>
      <c r="AM86" s="42"/>
      <c r="AN86" s="42"/>
    </row>
    <row r="87" spans="1:40" s="1" customFormat="1" ht="42" customHeight="1" x14ac:dyDescent="0.25">
      <c r="A87" s="425" t="s">
        <v>220</v>
      </c>
      <c r="B87" s="425"/>
      <c r="C87" s="425"/>
      <c r="D87" s="425"/>
      <c r="E87" s="425"/>
      <c r="F87" s="425"/>
      <c r="G87" s="425"/>
      <c r="H87" s="425"/>
      <c r="I87" s="425"/>
      <c r="J87" s="425"/>
      <c r="K87" s="425"/>
      <c r="L87" s="425"/>
      <c r="M87" s="425"/>
      <c r="N87" s="425"/>
      <c r="O87" s="425"/>
      <c r="P87" s="425"/>
      <c r="Q87" s="425"/>
      <c r="R87" s="42"/>
      <c r="S87" s="42"/>
      <c r="T87" s="42"/>
      <c r="U87" s="42"/>
      <c r="V87" s="42"/>
      <c r="W87" s="42"/>
      <c r="X87" s="42"/>
      <c r="Y87" s="42"/>
      <c r="Z87" s="42"/>
      <c r="AA87" s="42"/>
      <c r="AB87" s="42"/>
      <c r="AC87" s="42"/>
      <c r="AD87" s="42"/>
      <c r="AE87" s="42"/>
      <c r="AF87" s="42"/>
      <c r="AG87" s="42"/>
      <c r="AH87" s="42"/>
      <c r="AI87" s="42"/>
      <c r="AJ87" s="42"/>
      <c r="AK87" s="42"/>
      <c r="AL87" s="42"/>
      <c r="AM87" s="42"/>
      <c r="AN87" s="42"/>
    </row>
    <row r="88" spans="1:40" s="1" customFormat="1" ht="13.5" customHeight="1" x14ac:dyDescent="0.25">
      <c r="A88" s="38" t="s">
        <v>130</v>
      </c>
      <c r="B88" s="41"/>
      <c r="C88" s="41"/>
      <c r="D88" s="41"/>
      <c r="E88" s="41"/>
      <c r="F88" s="41"/>
      <c r="G88" s="41"/>
      <c r="H88" s="41"/>
      <c r="I88" s="42"/>
      <c r="J88" s="43"/>
      <c r="K88" s="43"/>
      <c r="L88" s="43"/>
      <c r="M88" s="41"/>
      <c r="N88" s="41"/>
      <c r="O88" s="41"/>
      <c r="P88" s="41"/>
      <c r="Q88" s="41"/>
      <c r="R88" s="42"/>
      <c r="S88" s="42"/>
      <c r="T88" s="42"/>
      <c r="U88" s="42"/>
      <c r="V88" s="42"/>
      <c r="W88" s="42"/>
      <c r="X88" s="42"/>
      <c r="Y88" s="42"/>
      <c r="Z88" s="42"/>
      <c r="AA88" s="42"/>
      <c r="AB88" s="42"/>
      <c r="AC88" s="42"/>
      <c r="AD88" s="42"/>
      <c r="AE88" s="42"/>
      <c r="AF88" s="42"/>
      <c r="AG88" s="42"/>
      <c r="AH88" s="42"/>
      <c r="AI88" s="42"/>
      <c r="AJ88" s="42"/>
      <c r="AK88" s="42"/>
      <c r="AL88" s="42"/>
      <c r="AM88" s="42"/>
      <c r="AN88" s="42"/>
    </row>
    <row r="89" spans="1:40" s="1" customFormat="1" ht="21" customHeight="1" thickBot="1" x14ac:dyDescent="0.3">
      <c r="A89" s="42"/>
      <c r="B89" s="41"/>
      <c r="C89" s="41"/>
      <c r="D89" s="41"/>
      <c r="E89" s="41"/>
      <c r="F89" s="41"/>
      <c r="G89" s="41"/>
      <c r="H89" s="41"/>
      <c r="I89" s="42"/>
      <c r="J89" s="43"/>
      <c r="K89" s="43"/>
      <c r="L89" s="43"/>
      <c r="M89" s="41"/>
      <c r="N89" s="41"/>
      <c r="O89" s="41"/>
      <c r="P89" s="41"/>
      <c r="Q89" s="41"/>
      <c r="R89" s="42"/>
      <c r="S89" s="42"/>
      <c r="T89" s="42"/>
      <c r="U89" s="42"/>
      <c r="V89" s="42"/>
      <c r="W89" s="42"/>
      <c r="X89" s="42"/>
      <c r="Y89" s="42"/>
      <c r="Z89" s="42"/>
      <c r="AA89" s="42"/>
      <c r="AB89" s="42"/>
      <c r="AC89" s="42"/>
      <c r="AD89" s="42"/>
      <c r="AE89" s="42"/>
      <c r="AF89" s="42"/>
      <c r="AG89" s="42"/>
      <c r="AH89" s="42"/>
      <c r="AI89" s="42"/>
      <c r="AJ89" s="42"/>
      <c r="AK89" s="42"/>
      <c r="AL89" s="42"/>
      <c r="AM89" s="42"/>
      <c r="AN89" s="42"/>
    </row>
    <row r="90" spans="1:40" ht="15" customHeight="1" x14ac:dyDescent="0.25">
      <c r="A90" s="447" t="s">
        <v>282</v>
      </c>
      <c r="B90" s="448"/>
      <c r="C90" s="448"/>
      <c r="D90" s="448"/>
      <c r="E90" s="448"/>
      <c r="F90" s="448"/>
      <c r="G90" s="448"/>
      <c r="H90" s="448"/>
      <c r="I90" s="448"/>
      <c r="J90" s="448"/>
      <c r="K90" s="448"/>
      <c r="L90" s="448"/>
      <c r="M90" s="448"/>
      <c r="N90" s="448"/>
      <c r="O90" s="448"/>
      <c r="P90" s="448"/>
      <c r="Q90" s="449"/>
    </row>
    <row r="91" spans="1:40" x14ac:dyDescent="0.25">
      <c r="A91" s="450"/>
      <c r="B91" s="434"/>
      <c r="C91" s="434"/>
      <c r="D91" s="434"/>
      <c r="E91" s="434"/>
      <c r="F91" s="434"/>
      <c r="G91" s="434"/>
      <c r="H91" s="434"/>
      <c r="I91" s="434"/>
      <c r="J91" s="434"/>
      <c r="K91" s="434"/>
      <c r="L91" s="434"/>
      <c r="M91" s="434"/>
      <c r="N91" s="434"/>
      <c r="O91" s="434"/>
      <c r="P91" s="434"/>
      <c r="Q91" s="451"/>
    </row>
    <row r="92" spans="1:40" x14ac:dyDescent="0.25">
      <c r="A92" s="450"/>
      <c r="B92" s="434"/>
      <c r="C92" s="434"/>
      <c r="D92" s="434"/>
      <c r="E92" s="434"/>
      <c r="F92" s="434"/>
      <c r="G92" s="434"/>
      <c r="H92" s="434"/>
      <c r="I92" s="434"/>
      <c r="J92" s="434"/>
      <c r="K92" s="434"/>
      <c r="L92" s="434"/>
      <c r="M92" s="434"/>
      <c r="N92" s="434"/>
      <c r="O92" s="434"/>
      <c r="P92" s="434"/>
      <c r="Q92" s="451"/>
    </row>
    <row r="93" spans="1:40" x14ac:dyDescent="0.25">
      <c r="A93" s="450"/>
      <c r="B93" s="434"/>
      <c r="C93" s="434"/>
      <c r="D93" s="434"/>
      <c r="E93" s="434"/>
      <c r="F93" s="434"/>
      <c r="G93" s="434"/>
      <c r="H93" s="434"/>
      <c r="I93" s="434"/>
      <c r="J93" s="434"/>
      <c r="K93" s="434"/>
      <c r="L93" s="434"/>
      <c r="M93" s="434"/>
      <c r="N93" s="434"/>
      <c r="O93" s="434"/>
      <c r="P93" s="434"/>
      <c r="Q93" s="451"/>
    </row>
    <row r="94" spans="1:40" x14ac:dyDescent="0.25">
      <c r="A94" s="450"/>
      <c r="B94" s="434"/>
      <c r="C94" s="434"/>
      <c r="D94" s="434"/>
      <c r="E94" s="434"/>
      <c r="F94" s="434"/>
      <c r="G94" s="434"/>
      <c r="H94" s="434"/>
      <c r="I94" s="434"/>
      <c r="J94" s="434"/>
      <c r="K94" s="434"/>
      <c r="L94" s="434"/>
      <c r="M94" s="434"/>
      <c r="N94" s="434"/>
      <c r="O94" s="434"/>
      <c r="P94" s="434"/>
      <c r="Q94" s="451"/>
    </row>
    <row r="95" spans="1:40" x14ac:dyDescent="0.25">
      <c r="A95" s="450"/>
      <c r="B95" s="434"/>
      <c r="C95" s="434"/>
      <c r="D95" s="434"/>
      <c r="E95" s="434"/>
      <c r="F95" s="434"/>
      <c r="G95" s="434"/>
      <c r="H95" s="434"/>
      <c r="I95" s="434"/>
      <c r="J95" s="434"/>
      <c r="K95" s="434"/>
      <c r="L95" s="434"/>
      <c r="M95" s="434"/>
      <c r="N95" s="434"/>
      <c r="O95" s="434"/>
      <c r="P95" s="434"/>
      <c r="Q95" s="451"/>
    </row>
    <row r="96" spans="1:40" hidden="1" x14ac:dyDescent="0.25">
      <c r="A96" s="450"/>
      <c r="B96" s="434"/>
      <c r="C96" s="434"/>
      <c r="D96" s="434"/>
      <c r="E96" s="434"/>
      <c r="F96" s="434"/>
      <c r="G96" s="434"/>
      <c r="H96" s="434"/>
      <c r="I96" s="434"/>
      <c r="J96" s="434"/>
      <c r="K96" s="434"/>
      <c r="L96" s="434"/>
      <c r="M96" s="434"/>
      <c r="N96" s="434"/>
      <c r="O96" s="434"/>
      <c r="P96" s="434"/>
      <c r="Q96" s="451"/>
    </row>
    <row r="97" spans="1:17" hidden="1" x14ac:dyDescent="0.25">
      <c r="A97" s="450"/>
      <c r="B97" s="434"/>
      <c r="C97" s="434"/>
      <c r="D97" s="434"/>
      <c r="E97" s="434"/>
      <c r="F97" s="434"/>
      <c r="G97" s="434"/>
      <c r="H97" s="434"/>
      <c r="I97" s="434"/>
      <c r="J97" s="434"/>
      <c r="K97" s="434"/>
      <c r="L97" s="434"/>
      <c r="M97" s="434"/>
      <c r="N97" s="434"/>
      <c r="O97" s="434"/>
      <c r="P97" s="434"/>
      <c r="Q97" s="451"/>
    </row>
    <row r="98" spans="1:17" ht="15.75" thickBot="1" x14ac:dyDescent="0.3">
      <c r="A98" s="452"/>
      <c r="B98" s="453"/>
      <c r="C98" s="453"/>
      <c r="D98" s="453"/>
      <c r="E98" s="453"/>
      <c r="F98" s="453"/>
      <c r="G98" s="453"/>
      <c r="H98" s="453"/>
      <c r="I98" s="453"/>
      <c r="J98" s="453"/>
      <c r="K98" s="453"/>
      <c r="L98" s="453"/>
      <c r="M98" s="453"/>
      <c r="N98" s="453"/>
      <c r="O98" s="453"/>
      <c r="P98" s="453"/>
      <c r="Q98" s="454"/>
    </row>
  </sheetData>
  <sheetProtection algorithmName="SHA-512" hashValue="/OjpqO1fBY3/Mn+4abTgXjba1jAz+R4a4dWXr/+C4usl6upI0jLYTvBA94l+HVceziqY/dndS4NaB8UhRy4Pog==" saltValue="r8AKwlp+uJ3CyYR5yH4BYw==" spinCount="100000" sheet="1" objects="1" scenarios="1"/>
  <mergeCells count="98">
    <mergeCell ref="O10:O11"/>
    <mergeCell ref="A1:O1"/>
    <mergeCell ref="A2:O2"/>
    <mergeCell ref="A4:Q4"/>
    <mergeCell ref="D10:D11"/>
    <mergeCell ref="E10:E11"/>
    <mergeCell ref="F10:F11"/>
    <mergeCell ref="M10:M11"/>
    <mergeCell ref="N10:N11"/>
    <mergeCell ref="A6:Q7"/>
    <mergeCell ref="P75:Q75"/>
    <mergeCell ref="B76:B79"/>
    <mergeCell ref="K76:K79"/>
    <mergeCell ref="B80:B83"/>
    <mergeCell ref="K80:K83"/>
    <mergeCell ref="A87:Q87"/>
    <mergeCell ref="P65:Q65"/>
    <mergeCell ref="B66:B69"/>
    <mergeCell ref="K66:K69"/>
    <mergeCell ref="B70:B73"/>
    <mergeCell ref="K70:K73"/>
    <mergeCell ref="A75:A83"/>
    <mergeCell ref="B75:C75"/>
    <mergeCell ref="G75:H75"/>
    <mergeCell ref="J75:J83"/>
    <mergeCell ref="K75:L75"/>
    <mergeCell ref="A65:A73"/>
    <mergeCell ref="B65:C65"/>
    <mergeCell ref="G65:H65"/>
    <mergeCell ref="J65:J73"/>
    <mergeCell ref="K65:L65"/>
    <mergeCell ref="P55:Q55"/>
    <mergeCell ref="B56:B59"/>
    <mergeCell ref="K56:K59"/>
    <mergeCell ref="B60:B63"/>
    <mergeCell ref="K60:K63"/>
    <mergeCell ref="P45:Q45"/>
    <mergeCell ref="B46:B49"/>
    <mergeCell ref="K46:K49"/>
    <mergeCell ref="B50:B53"/>
    <mergeCell ref="K50:K53"/>
    <mergeCell ref="A55:A63"/>
    <mergeCell ref="B55:C55"/>
    <mergeCell ref="G55:H55"/>
    <mergeCell ref="J55:J63"/>
    <mergeCell ref="K55:L55"/>
    <mergeCell ref="P35:Q35"/>
    <mergeCell ref="B36:B39"/>
    <mergeCell ref="K36:K39"/>
    <mergeCell ref="B40:B43"/>
    <mergeCell ref="K40:K43"/>
    <mergeCell ref="A45:A53"/>
    <mergeCell ref="B45:C45"/>
    <mergeCell ref="G45:H45"/>
    <mergeCell ref="J45:J53"/>
    <mergeCell ref="K45:L45"/>
    <mergeCell ref="A35:A43"/>
    <mergeCell ref="B35:C35"/>
    <mergeCell ref="G35:H35"/>
    <mergeCell ref="J35:J43"/>
    <mergeCell ref="K35:L35"/>
    <mergeCell ref="P23:Q23"/>
    <mergeCell ref="A25:A33"/>
    <mergeCell ref="B25:C25"/>
    <mergeCell ref="G25:H25"/>
    <mergeCell ref="J25:J33"/>
    <mergeCell ref="K25:L25"/>
    <mergeCell ref="P25:Q25"/>
    <mergeCell ref="B26:B29"/>
    <mergeCell ref="K26:K29"/>
    <mergeCell ref="B30:B33"/>
    <mergeCell ref="K30:K33"/>
    <mergeCell ref="M23:M24"/>
    <mergeCell ref="N23:N24"/>
    <mergeCell ref="O23:O24"/>
    <mergeCell ref="K12:L12"/>
    <mergeCell ref="A23:C24"/>
    <mergeCell ref="G23:H23"/>
    <mergeCell ref="J23:L24"/>
    <mergeCell ref="D23:D24"/>
    <mergeCell ref="E23:E24"/>
    <mergeCell ref="F23:F24"/>
    <mergeCell ref="A90:Q98"/>
    <mergeCell ref="A3:Q3"/>
    <mergeCell ref="A8:Q8"/>
    <mergeCell ref="A10:C11"/>
    <mergeCell ref="G10:H10"/>
    <mergeCell ref="J10:L11"/>
    <mergeCell ref="P10:Q10"/>
    <mergeCell ref="P12:Q12"/>
    <mergeCell ref="B13:B16"/>
    <mergeCell ref="K13:K16"/>
    <mergeCell ref="B17:B20"/>
    <mergeCell ref="K17:K20"/>
    <mergeCell ref="A12:A20"/>
    <mergeCell ref="B12:C12"/>
    <mergeCell ref="G12:H12"/>
    <mergeCell ref="J12:J20"/>
  </mergeCells>
  <hyperlinks>
    <hyperlink ref="P1" location="Inicio!A1" display="Ir a Tabla de contenido"/>
  </hyperlinks>
  <pageMargins left="0.7" right="0.7" top="0.75" bottom="0.75" header="0.3" footer="0.3"/>
  <pageSetup paperSize="9" scale="76" fitToHeight="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pageSetUpPr fitToPage="1"/>
  </sheetPr>
  <dimension ref="A1:AM91"/>
  <sheetViews>
    <sheetView showGridLines="0" zoomScaleNormal="100" workbookViewId="0">
      <pane ySplit="8" topLeftCell="A9" activePane="bottomLeft" state="frozen"/>
      <selection pane="bottomLeft" activeCell="G54" sqref="G54"/>
    </sheetView>
  </sheetViews>
  <sheetFormatPr baseColWidth="10" defaultRowHeight="15" x14ac:dyDescent="0.25"/>
  <cols>
    <col min="1" max="1" width="11.85546875" style="26" customWidth="1"/>
    <col min="2" max="2" width="19.5703125" style="26" customWidth="1"/>
    <col min="3" max="3" width="7.42578125" style="26" customWidth="1"/>
    <col min="4" max="7" width="12.42578125" style="26" customWidth="1"/>
    <col min="8" max="8" width="14.140625" style="26" customWidth="1"/>
    <col min="9" max="9" width="1.7109375" style="26" customWidth="1"/>
    <col min="10" max="10" width="11.5703125" style="26" customWidth="1"/>
    <col min="11" max="11" width="19.5703125" style="26" customWidth="1"/>
    <col min="12" max="12" width="7.42578125" style="26" customWidth="1"/>
    <col min="13" max="16" width="12.42578125" style="26" customWidth="1"/>
    <col min="17" max="17" width="14.28515625" style="26" customWidth="1"/>
    <col min="18" max="18" width="2.7109375" style="26" customWidth="1"/>
    <col min="19" max="19" width="34.5703125" hidden="1" customWidth="1"/>
    <col min="20" max="24" width="5.140625" hidden="1" customWidth="1"/>
    <col min="25" max="33" width="0" hidden="1" customWidth="1"/>
    <col min="34" max="35" width="11.42578125" hidden="1" customWidth="1"/>
    <col min="36" max="38" width="0" hidden="1" customWidth="1"/>
  </cols>
  <sheetData>
    <row r="1" spans="1:19" ht="22.5" customHeight="1" x14ac:dyDescent="0.35">
      <c r="A1" s="438" t="s">
        <v>8</v>
      </c>
      <c r="B1" s="438"/>
      <c r="C1" s="438"/>
      <c r="D1" s="438"/>
      <c r="E1" s="438"/>
      <c r="F1" s="438"/>
      <c r="G1" s="438"/>
      <c r="H1" s="438"/>
      <c r="I1" s="438"/>
      <c r="J1" s="438"/>
      <c r="K1" s="438"/>
      <c r="L1" s="438"/>
      <c r="M1" s="438"/>
      <c r="N1" s="438"/>
      <c r="O1" s="438"/>
      <c r="P1" s="6" t="s">
        <v>87</v>
      </c>
      <c r="Q1" s="25"/>
    </row>
    <row r="2" spans="1:19" ht="22.5" customHeight="1" x14ac:dyDescent="0.3">
      <c r="A2" s="459" t="s">
        <v>269</v>
      </c>
      <c r="B2" s="459"/>
      <c r="C2" s="459"/>
      <c r="D2" s="459"/>
      <c r="E2" s="459"/>
      <c r="F2" s="459"/>
      <c r="G2" s="459"/>
      <c r="H2" s="459"/>
      <c r="I2" s="459"/>
      <c r="J2" s="459"/>
      <c r="K2" s="459"/>
      <c r="L2" s="459"/>
      <c r="M2" s="459"/>
      <c r="N2" s="459"/>
      <c r="O2" s="459"/>
    </row>
    <row r="3" spans="1:19" ht="18.75" customHeight="1" thickBot="1" x14ac:dyDescent="0.3"/>
    <row r="4" spans="1:19" ht="21.75" customHeight="1" thickTop="1" x14ac:dyDescent="0.4">
      <c r="A4" s="440" t="s">
        <v>281</v>
      </c>
      <c r="B4" s="440"/>
      <c r="C4" s="440"/>
      <c r="D4" s="440"/>
      <c r="E4" s="440"/>
      <c r="F4" s="440"/>
      <c r="G4" s="440"/>
      <c r="H4" s="440"/>
      <c r="I4" s="440"/>
      <c r="J4" s="440"/>
      <c r="K4" s="440"/>
      <c r="L4" s="440"/>
      <c r="M4" s="440"/>
      <c r="N4" s="440"/>
      <c r="O4" s="440"/>
      <c r="P4" s="440"/>
      <c r="Q4" s="440"/>
    </row>
    <row r="5" spans="1:19" ht="21.75" customHeight="1" x14ac:dyDescent="0.4">
      <c r="A5" s="214" t="s">
        <v>330</v>
      </c>
      <c r="B5" s="211"/>
      <c r="C5" s="211"/>
      <c r="D5" s="211"/>
      <c r="E5" s="211"/>
      <c r="F5" s="211"/>
      <c r="G5" s="211"/>
      <c r="H5" s="211"/>
      <c r="I5" s="211"/>
      <c r="J5" s="211"/>
      <c r="K5" s="211"/>
      <c r="L5" s="211"/>
      <c r="M5" s="211"/>
      <c r="N5" s="211"/>
      <c r="O5" s="211"/>
      <c r="P5" s="211"/>
      <c r="Q5" s="211"/>
    </row>
    <row r="6" spans="1:19" ht="21.75" customHeight="1" x14ac:dyDescent="0.25">
      <c r="A6" s="462" t="s">
        <v>340</v>
      </c>
      <c r="B6" s="462"/>
      <c r="C6" s="462"/>
      <c r="D6" s="462"/>
      <c r="E6" s="462"/>
      <c r="F6" s="462"/>
      <c r="G6" s="462"/>
      <c r="H6" s="462"/>
      <c r="I6" s="462"/>
      <c r="J6" s="462"/>
      <c r="K6" s="462"/>
      <c r="L6" s="462"/>
      <c r="M6" s="462"/>
      <c r="N6" s="462"/>
      <c r="O6" s="462"/>
      <c r="P6" s="462"/>
      <c r="Q6" s="462"/>
    </row>
    <row r="7" spans="1:19" ht="21.75" customHeight="1" x14ac:dyDescent="0.25">
      <c r="A7" s="462"/>
      <c r="B7" s="462"/>
      <c r="C7" s="462"/>
      <c r="D7" s="462"/>
      <c r="E7" s="462"/>
      <c r="F7" s="462"/>
      <c r="G7" s="462"/>
      <c r="H7" s="462"/>
      <c r="I7" s="462"/>
      <c r="J7" s="462"/>
      <c r="K7" s="462"/>
      <c r="L7" s="462"/>
      <c r="M7" s="462"/>
      <c r="N7" s="462"/>
      <c r="O7" s="462"/>
      <c r="P7" s="462"/>
      <c r="Q7" s="462"/>
    </row>
    <row r="8" spans="1:19" ht="21.75" customHeight="1" x14ac:dyDescent="0.25">
      <c r="A8" s="463"/>
      <c r="B8" s="463"/>
      <c r="C8" s="463"/>
      <c r="D8" s="463"/>
      <c r="E8" s="463"/>
      <c r="F8" s="463"/>
      <c r="G8" s="463"/>
      <c r="H8" s="463"/>
      <c r="I8" s="463"/>
      <c r="J8" s="463"/>
      <c r="K8" s="463"/>
      <c r="L8" s="463"/>
      <c r="M8" s="463"/>
      <c r="N8" s="463"/>
      <c r="O8" s="463"/>
      <c r="P8" s="463"/>
      <c r="Q8" s="463"/>
    </row>
    <row r="9" spans="1:19" ht="9.75" customHeight="1" x14ac:dyDescent="0.25">
      <c r="A9" s="219"/>
      <c r="B9" s="219"/>
      <c r="C9" s="219"/>
      <c r="D9" s="219"/>
      <c r="E9" s="219"/>
      <c r="F9" s="219"/>
      <c r="G9" s="219"/>
      <c r="H9" s="219"/>
      <c r="I9" s="219"/>
      <c r="J9" s="219"/>
      <c r="K9" s="219"/>
      <c r="L9" s="219"/>
      <c r="M9" s="219"/>
      <c r="N9" s="219"/>
      <c r="O9" s="219"/>
      <c r="P9" s="219"/>
      <c r="Q9" s="219"/>
    </row>
    <row r="10" spans="1:19" ht="27" x14ac:dyDescent="0.25">
      <c r="A10" s="158" t="s">
        <v>377</v>
      </c>
      <c r="B10" s="32"/>
      <c r="C10" s="32"/>
      <c r="D10" s="32"/>
      <c r="E10" s="32"/>
      <c r="F10" s="32"/>
      <c r="G10" s="32"/>
      <c r="H10" s="32"/>
    </row>
    <row r="11" spans="1:19" ht="22.5" customHeight="1" x14ac:dyDescent="0.25">
      <c r="A11" s="465" t="s">
        <v>13</v>
      </c>
      <c r="B11" s="465"/>
      <c r="C11" s="465"/>
      <c r="D11" s="464">
        <v>2012</v>
      </c>
      <c r="E11" s="464">
        <v>2013</v>
      </c>
      <c r="F11" s="464">
        <v>2014</v>
      </c>
      <c r="G11" s="464">
        <v>2015</v>
      </c>
      <c r="H11" s="464"/>
      <c r="J11" s="465" t="s">
        <v>14</v>
      </c>
      <c r="K11" s="465"/>
      <c r="L11" s="465"/>
      <c r="M11" s="464">
        <v>2012</v>
      </c>
      <c r="N11" s="464">
        <v>2013</v>
      </c>
      <c r="O11" s="464">
        <v>2014</v>
      </c>
      <c r="P11" s="464">
        <v>2015</v>
      </c>
      <c r="Q11" s="464"/>
      <c r="S11" s="3"/>
    </row>
    <row r="12" spans="1:19" ht="23.25" customHeight="1" x14ac:dyDescent="0.25">
      <c r="A12" s="465"/>
      <c r="B12" s="465"/>
      <c r="C12" s="465"/>
      <c r="D12" s="464"/>
      <c r="E12" s="464"/>
      <c r="F12" s="464"/>
      <c r="G12" s="302" t="s">
        <v>125</v>
      </c>
      <c r="H12" s="302" t="s">
        <v>127</v>
      </c>
      <c r="J12" s="465"/>
      <c r="K12" s="465"/>
      <c r="L12" s="465"/>
      <c r="M12" s="464"/>
      <c r="N12" s="464"/>
      <c r="O12" s="464"/>
      <c r="P12" s="302" t="s">
        <v>125</v>
      </c>
      <c r="Q12" s="302" t="s">
        <v>127</v>
      </c>
      <c r="S12" s="3"/>
    </row>
    <row r="13" spans="1:19" ht="12" customHeight="1" x14ac:dyDescent="0.25">
      <c r="A13" s="420" t="s">
        <v>263</v>
      </c>
      <c r="B13" s="419" t="s">
        <v>335</v>
      </c>
      <c r="C13" s="419"/>
      <c r="D13" s="295">
        <f>SUM(D26,D36,D46,D56,D66)</f>
        <v>0</v>
      </c>
      <c r="E13" s="295">
        <f t="shared" ref="E13:F13" si="0">SUM(E26,E36,E46,E56,E66)</f>
        <v>0</v>
      </c>
      <c r="F13" s="295">
        <f t="shared" si="0"/>
        <v>0</v>
      </c>
      <c r="G13" s="442">
        <f>SUM(G26,G36,G46,G56,G66)</f>
        <v>0</v>
      </c>
      <c r="H13" s="442"/>
      <c r="J13" s="420" t="s">
        <v>263</v>
      </c>
      <c r="K13" s="419" t="s">
        <v>335</v>
      </c>
      <c r="L13" s="419"/>
      <c r="M13" s="295">
        <f>SUM(M26,M36,M46,M56,M66)</f>
        <v>0</v>
      </c>
      <c r="N13" s="295">
        <f t="shared" ref="N13:O13" si="1">SUM(N26,N36,N46,N56,N66)</f>
        <v>0</v>
      </c>
      <c r="O13" s="295">
        <f t="shared" si="1"/>
        <v>0</v>
      </c>
      <c r="P13" s="442">
        <f>SUM(P26,P36,P46,P56,P66)</f>
        <v>0</v>
      </c>
      <c r="Q13" s="442"/>
      <c r="S13" s="3"/>
    </row>
    <row r="14" spans="1:19" ht="12" customHeight="1" x14ac:dyDescent="0.25">
      <c r="A14" s="420"/>
      <c r="B14" s="419" t="s">
        <v>336</v>
      </c>
      <c r="C14" s="303" t="s">
        <v>179</v>
      </c>
      <c r="D14" s="296">
        <f>SUM(D27,D37,D47,D57,D67)</f>
        <v>0</v>
      </c>
      <c r="E14" s="296">
        <f>SUM(E27,E37,E47,E57,E67)</f>
        <v>0</v>
      </c>
      <c r="F14" s="295">
        <f t="shared" ref="F14" si="2">SUM(F27,F37,F47,F57,F67)</f>
        <v>0</v>
      </c>
      <c r="G14" s="297" t="str">
        <f>IFERROR(G18*G13,"")</f>
        <v/>
      </c>
      <c r="H14" s="297" t="str">
        <f>IFERROR(H18*G13,"")</f>
        <v/>
      </c>
      <c r="J14" s="420"/>
      <c r="K14" s="419" t="s">
        <v>336</v>
      </c>
      <c r="L14" s="303" t="s">
        <v>179</v>
      </c>
      <c r="M14" s="295">
        <f t="shared" ref="M14:O14" si="3">SUM(M27,M37,M47,M57,M67)</f>
        <v>0</v>
      </c>
      <c r="N14" s="295">
        <f t="shared" si="3"/>
        <v>0</v>
      </c>
      <c r="O14" s="295">
        <f t="shared" si="3"/>
        <v>0</v>
      </c>
      <c r="P14" s="297" t="str">
        <f>IFERROR(P18*P13,"")</f>
        <v/>
      </c>
      <c r="Q14" s="297" t="str">
        <f>IFERROR(Q18*P13,"")</f>
        <v/>
      </c>
      <c r="S14" s="3"/>
    </row>
    <row r="15" spans="1:19" ht="12" customHeight="1" x14ac:dyDescent="0.25">
      <c r="A15" s="420"/>
      <c r="B15" s="419"/>
      <c r="C15" s="303" t="s">
        <v>180</v>
      </c>
      <c r="D15" s="295">
        <f t="shared" ref="D15:E15" si="4">SUM(D28,D38,D48,D58,D68)</f>
        <v>0</v>
      </c>
      <c r="E15" s="295">
        <f t="shared" si="4"/>
        <v>0</v>
      </c>
      <c r="F15" s="296">
        <f>SUM(F28,F38,F48,F58,F68)</f>
        <v>0</v>
      </c>
      <c r="G15" s="297" t="str">
        <f>IFERROR(G19*G13,"")</f>
        <v/>
      </c>
      <c r="H15" s="297" t="str">
        <f>IFERROR(H19*G13,"")</f>
        <v/>
      </c>
      <c r="J15" s="420"/>
      <c r="K15" s="419"/>
      <c r="L15" s="303" t="s">
        <v>180</v>
      </c>
      <c r="M15" s="295">
        <f t="shared" ref="M15:O15" si="5">SUM(M28,M38,M48,M58,M68)</f>
        <v>0</v>
      </c>
      <c r="N15" s="295">
        <f t="shared" si="5"/>
        <v>0</v>
      </c>
      <c r="O15" s="295">
        <f t="shared" si="5"/>
        <v>0</v>
      </c>
      <c r="P15" s="297" t="str">
        <f>IFERROR(P19*P13,"")</f>
        <v/>
      </c>
      <c r="Q15" s="297" t="str">
        <f>IFERROR(Q19*P13,"")</f>
        <v/>
      </c>
      <c r="S15" s="3"/>
    </row>
    <row r="16" spans="1:19" ht="12" customHeight="1" x14ac:dyDescent="0.25">
      <c r="A16" s="420"/>
      <c r="B16" s="419"/>
      <c r="C16" s="303" t="s">
        <v>182</v>
      </c>
      <c r="D16" s="295">
        <f t="shared" ref="D16:F16" si="6">SUM(D29,D39,D49,D59,D69)</f>
        <v>0</v>
      </c>
      <c r="E16" s="295">
        <f t="shared" si="6"/>
        <v>0</v>
      </c>
      <c r="F16" s="295">
        <f t="shared" si="6"/>
        <v>0</v>
      </c>
      <c r="G16" s="297" t="str">
        <f>IFERROR(G20*G13,"")</f>
        <v/>
      </c>
      <c r="H16" s="297" t="str">
        <f>IFERROR(H20*G13,"")</f>
        <v/>
      </c>
      <c r="J16" s="420"/>
      <c r="K16" s="419"/>
      <c r="L16" s="303" t="s">
        <v>182</v>
      </c>
      <c r="M16" s="295">
        <f t="shared" ref="M16:O16" si="7">SUM(M29,M39,M49,M59,M69)</f>
        <v>0</v>
      </c>
      <c r="N16" s="295">
        <f t="shared" si="7"/>
        <v>0</v>
      </c>
      <c r="O16" s="295">
        <f t="shared" si="7"/>
        <v>0</v>
      </c>
      <c r="P16" s="297" t="str">
        <f>IFERROR(P20*P13,"")</f>
        <v/>
      </c>
      <c r="Q16" s="297" t="str">
        <f>IFERROR(Q20*P13,"")</f>
        <v/>
      </c>
      <c r="S16" s="3"/>
    </row>
    <row r="17" spans="1:19" ht="12" customHeight="1" x14ac:dyDescent="0.25">
      <c r="A17" s="420"/>
      <c r="B17" s="419"/>
      <c r="C17" s="303" t="s">
        <v>181</v>
      </c>
      <c r="D17" s="295">
        <f t="shared" ref="D17:F17" si="8">SUM(D30,D40,D50,D60,D70)</f>
        <v>0</v>
      </c>
      <c r="E17" s="295">
        <f t="shared" si="8"/>
        <v>0</v>
      </c>
      <c r="F17" s="295">
        <f t="shared" si="8"/>
        <v>0</v>
      </c>
      <c r="G17" s="297" t="str">
        <f>IFERROR(G21*G13,"")</f>
        <v/>
      </c>
      <c r="H17" s="297" t="str">
        <f>IFERROR(H21*G13,"")</f>
        <v/>
      </c>
      <c r="J17" s="420"/>
      <c r="K17" s="419"/>
      <c r="L17" s="303" t="s">
        <v>181</v>
      </c>
      <c r="M17" s="295">
        <f t="shared" ref="M17:O17" si="9">SUM(M30,M40,M50,M60,M70)</f>
        <v>0</v>
      </c>
      <c r="N17" s="295">
        <f t="shared" si="9"/>
        <v>0</v>
      </c>
      <c r="O17" s="295">
        <f t="shared" si="9"/>
        <v>0</v>
      </c>
      <c r="P17" s="297" t="str">
        <f>IFERROR(P21*P13,"")</f>
        <v/>
      </c>
      <c r="Q17" s="297" t="str">
        <f>IFERROR(Q21*P13,"")</f>
        <v/>
      </c>
      <c r="S17" s="3"/>
    </row>
    <row r="18" spans="1:19" ht="12" customHeight="1" x14ac:dyDescent="0.25">
      <c r="A18" s="420"/>
      <c r="B18" s="419" t="s">
        <v>124</v>
      </c>
      <c r="C18" s="303" t="s">
        <v>179</v>
      </c>
      <c r="D18" s="280" t="str">
        <f>IFERROR(D14/D13,"")</f>
        <v/>
      </c>
      <c r="E18" s="280" t="str">
        <f>IFERROR(E14/E13,"")</f>
        <v/>
      </c>
      <c r="F18" s="280" t="str">
        <f>IFERROR(F14/F13,"")</f>
        <v/>
      </c>
      <c r="G18" s="298" t="str">
        <f>IFERROR(SUM(G27,G37,G47,G57,G67)/SUM(G26,G36,G46,G56,G66),"")</f>
        <v/>
      </c>
      <c r="H18" s="281" t="str">
        <f>IFERROR(FORECAST(G11,D18:F18,D11:F11),"")</f>
        <v/>
      </c>
      <c r="J18" s="420"/>
      <c r="K18" s="419" t="s">
        <v>124</v>
      </c>
      <c r="L18" s="303" t="s">
        <v>179</v>
      </c>
      <c r="M18" s="280" t="str">
        <f>IFERROR(M14/M13,"")</f>
        <v/>
      </c>
      <c r="N18" s="280" t="str">
        <f>IFERROR(N14/N13,"")</f>
        <v/>
      </c>
      <c r="O18" s="280" t="str">
        <f>IFERROR(O14/O13,"")</f>
        <v/>
      </c>
      <c r="P18" s="298" t="str">
        <f>IFERROR(SUM(P27,P37,P47,P57,P67)/SUM(P26,P36,P46,P56,P66),"")</f>
        <v/>
      </c>
      <c r="Q18" s="281" t="str">
        <f>IFERROR(FORECAST(P11,M18:O18,M11:O11),"")</f>
        <v/>
      </c>
      <c r="S18" s="3"/>
    </row>
    <row r="19" spans="1:19" ht="12" customHeight="1" x14ac:dyDescent="0.25">
      <c r="A19" s="420"/>
      <c r="B19" s="419"/>
      <c r="C19" s="303" t="s">
        <v>180</v>
      </c>
      <c r="D19" s="280" t="str">
        <f>IFERROR(D15/D13,"")</f>
        <v/>
      </c>
      <c r="E19" s="280" t="str">
        <f>IFERROR(E15/E13,"")</f>
        <v/>
      </c>
      <c r="F19" s="280" t="str">
        <f>IFERROR(F15/F13,"")</f>
        <v/>
      </c>
      <c r="G19" s="298" t="str">
        <f>IFERROR(SUM(G28,G38,G48,G58,G68)/SUM(G26,G36,G46,G56,G66),"")</f>
        <v/>
      </c>
      <c r="H19" s="281" t="str">
        <f>IFERROR(FORECAST(G11,D19:F19,D11:F11),"")</f>
        <v/>
      </c>
      <c r="J19" s="420"/>
      <c r="K19" s="419"/>
      <c r="L19" s="303" t="s">
        <v>180</v>
      </c>
      <c r="M19" s="280" t="str">
        <f>IFERROR(M15/M13,"")</f>
        <v/>
      </c>
      <c r="N19" s="280" t="str">
        <f>IFERROR(N15/N13,"")</f>
        <v/>
      </c>
      <c r="O19" s="280" t="str">
        <f>IFERROR(O15/O13,"")</f>
        <v/>
      </c>
      <c r="P19" s="298" t="str">
        <f>IFERROR(SUM(P28,P38,P48,P58,P68)/SUM(P26,P36,P46,P56,P66),"")</f>
        <v/>
      </c>
      <c r="Q19" s="281" t="str">
        <f>IFERROR(FORECAST(P11,M19:O19,M11:O11),"")</f>
        <v/>
      </c>
      <c r="S19" s="3"/>
    </row>
    <row r="20" spans="1:19" ht="12" customHeight="1" x14ac:dyDescent="0.25">
      <c r="A20" s="420"/>
      <c r="B20" s="419"/>
      <c r="C20" s="303" t="s">
        <v>182</v>
      </c>
      <c r="D20" s="280" t="str">
        <f>IFERROR(D16/D13,"")</f>
        <v/>
      </c>
      <c r="E20" s="280" t="str">
        <f>IFERROR(E16/E13,"")</f>
        <v/>
      </c>
      <c r="F20" s="280" t="str">
        <f>IFERROR(F16/F13,"")</f>
        <v/>
      </c>
      <c r="G20" s="298" t="str">
        <f>IFERROR(SUM(G29,G39,G49,G59,G69)/SUM(G26,G36,G46,G56,G66),"")</f>
        <v/>
      </c>
      <c r="H20" s="281" t="str">
        <f>IFERROR(FORECAST(G11,D20:F20,D11:F11),"")</f>
        <v/>
      </c>
      <c r="J20" s="420"/>
      <c r="K20" s="419"/>
      <c r="L20" s="303" t="s">
        <v>182</v>
      </c>
      <c r="M20" s="280" t="str">
        <f>IFERROR(M16/M13,"")</f>
        <v/>
      </c>
      <c r="N20" s="280" t="str">
        <f>IFERROR(N16/N13,"")</f>
        <v/>
      </c>
      <c r="O20" s="280" t="str">
        <f>IFERROR(O16/O13,"")</f>
        <v/>
      </c>
      <c r="P20" s="298" t="str">
        <f>IFERROR(SUM(P29,P39,P49,P59,P69)/SUM(P26,P36,P46,P56,P66),"")</f>
        <v/>
      </c>
      <c r="Q20" s="281" t="str">
        <f>IFERROR(FORECAST(P11,M20:O20,M11:O11),"")</f>
        <v/>
      </c>
      <c r="S20" s="3"/>
    </row>
    <row r="21" spans="1:19" ht="12" customHeight="1" x14ac:dyDescent="0.25">
      <c r="A21" s="420"/>
      <c r="B21" s="419"/>
      <c r="C21" s="303" t="s">
        <v>181</v>
      </c>
      <c r="D21" s="299" t="str">
        <f>IFERROR(D17/D13,"")</f>
        <v/>
      </c>
      <c r="E21" s="299" t="str">
        <f t="shared" ref="E21" si="10">IFERROR(E17/E13,"")</f>
        <v/>
      </c>
      <c r="F21" s="299" t="str">
        <f>IFERROR(F17/F13,"")</f>
        <v/>
      </c>
      <c r="G21" s="298" t="str">
        <f>IFERROR(SUM(G30,G40,G50,G60,G70)/SUM(G26,G36,G46,G56,G66),"")</f>
        <v/>
      </c>
      <c r="H21" s="281" t="str">
        <f>IFERROR(FORECAST(G11,D21:F21,D11:F11),"")</f>
        <v/>
      </c>
      <c r="I21" s="32"/>
      <c r="J21" s="420"/>
      <c r="K21" s="419"/>
      <c r="L21" s="303" t="s">
        <v>181</v>
      </c>
      <c r="M21" s="299" t="str">
        <f>IFERROR(M17/M13,"")</f>
        <v/>
      </c>
      <c r="N21" s="299" t="str">
        <f t="shared" ref="N21" si="11">IFERROR(N17/N13,"")</f>
        <v/>
      </c>
      <c r="O21" s="299" t="str">
        <f>IFERROR(O17/O13,"")</f>
        <v/>
      </c>
      <c r="P21" s="298" t="str">
        <f>IFERROR(SUM(P30,P40,P50,P60,P70)/SUM(P26,P36,P46,P56,P66),"")</f>
        <v/>
      </c>
      <c r="Q21" s="281" t="str">
        <f>IFERROR(FORECAST(P11,M21:O21,M11:O11),"")</f>
        <v/>
      </c>
    </row>
    <row r="22" spans="1:19" s="4" customFormat="1" ht="28.5" customHeight="1" x14ac:dyDescent="0.5">
      <c r="A22" s="159" t="s">
        <v>358</v>
      </c>
      <c r="B22" s="34"/>
      <c r="C22" s="34"/>
      <c r="D22" s="34"/>
      <c r="E22" s="34"/>
      <c r="F22" s="34"/>
      <c r="G22" s="34"/>
      <c r="H22" s="34"/>
      <c r="I22" s="35"/>
      <c r="J22" s="159" t="s">
        <v>381</v>
      </c>
      <c r="K22" s="34"/>
      <c r="L22" s="34"/>
      <c r="M22" s="34"/>
      <c r="N22" s="34"/>
      <c r="O22" s="34"/>
      <c r="P22" s="34"/>
      <c r="Q22" s="34"/>
      <c r="R22" s="35"/>
    </row>
    <row r="23" spans="1:19" ht="4.5" customHeight="1" x14ac:dyDescent="0.25">
      <c r="A23" s="33"/>
      <c r="B23" s="32"/>
      <c r="C23" s="32"/>
      <c r="D23" s="32"/>
      <c r="E23" s="32"/>
      <c r="F23" s="32"/>
      <c r="G23" s="32"/>
      <c r="H23" s="32"/>
      <c r="J23" s="33"/>
      <c r="K23" s="32"/>
      <c r="L23" s="32"/>
      <c r="M23" s="32"/>
      <c r="N23" s="32"/>
      <c r="O23" s="32"/>
      <c r="P23" s="32"/>
      <c r="Q23" s="32"/>
    </row>
    <row r="24" spans="1:19" ht="22.5" customHeight="1" x14ac:dyDescent="0.25">
      <c r="A24" s="436" t="s">
        <v>13</v>
      </c>
      <c r="B24" s="436"/>
      <c r="C24" s="436"/>
      <c r="D24" s="421">
        <v>2012</v>
      </c>
      <c r="E24" s="421">
        <v>2013</v>
      </c>
      <c r="F24" s="421">
        <v>2014</v>
      </c>
      <c r="G24" s="421">
        <v>2015</v>
      </c>
      <c r="H24" s="421"/>
      <c r="J24" s="436" t="s">
        <v>14</v>
      </c>
      <c r="K24" s="436"/>
      <c r="L24" s="436"/>
      <c r="M24" s="421">
        <v>2012</v>
      </c>
      <c r="N24" s="421">
        <v>2013</v>
      </c>
      <c r="O24" s="421">
        <v>2014</v>
      </c>
      <c r="P24" s="421">
        <v>2015</v>
      </c>
      <c r="Q24" s="421"/>
      <c r="S24" s="3"/>
    </row>
    <row r="25" spans="1:19" ht="23.25" customHeight="1" x14ac:dyDescent="0.25">
      <c r="A25" s="436"/>
      <c r="B25" s="436"/>
      <c r="C25" s="436"/>
      <c r="D25" s="421"/>
      <c r="E25" s="421"/>
      <c r="F25" s="421"/>
      <c r="G25" s="274" t="s">
        <v>125</v>
      </c>
      <c r="H25" s="274" t="s">
        <v>127</v>
      </c>
      <c r="J25" s="436"/>
      <c r="K25" s="436"/>
      <c r="L25" s="436"/>
      <c r="M25" s="421"/>
      <c r="N25" s="421"/>
      <c r="O25" s="421"/>
      <c r="P25" s="274" t="s">
        <v>125</v>
      </c>
      <c r="Q25" s="274" t="s">
        <v>127</v>
      </c>
      <c r="S25" s="3"/>
    </row>
    <row r="26" spans="1:19" ht="12" customHeight="1" x14ac:dyDescent="0.25">
      <c r="A26" s="437" t="s">
        <v>359</v>
      </c>
      <c r="B26" s="419" t="s">
        <v>335</v>
      </c>
      <c r="C26" s="419"/>
      <c r="D26" s="283">
        <v>0</v>
      </c>
      <c r="E26" s="284">
        <v>0</v>
      </c>
      <c r="F26" s="284">
        <v>0</v>
      </c>
      <c r="G26" s="422">
        <v>0</v>
      </c>
      <c r="H26" s="422"/>
      <c r="J26" s="437" t="s">
        <v>359</v>
      </c>
      <c r="K26" s="419" t="s">
        <v>335</v>
      </c>
      <c r="L26" s="419"/>
      <c r="M26" s="283">
        <v>0</v>
      </c>
      <c r="N26" s="284">
        <v>0</v>
      </c>
      <c r="O26" s="284">
        <v>0</v>
      </c>
      <c r="P26" s="422">
        <v>0</v>
      </c>
      <c r="Q26" s="422"/>
      <c r="S26" s="3"/>
    </row>
    <row r="27" spans="1:19" ht="12" customHeight="1" x14ac:dyDescent="0.25">
      <c r="A27" s="437"/>
      <c r="B27" s="419" t="s">
        <v>336</v>
      </c>
      <c r="C27" s="304" t="s">
        <v>179</v>
      </c>
      <c r="D27" s="300">
        <v>0</v>
      </c>
      <c r="E27" s="300">
        <v>0</v>
      </c>
      <c r="F27" s="300">
        <v>0</v>
      </c>
      <c r="G27" s="279">
        <f>ROUNDUP(G31*G26,0)</f>
        <v>0</v>
      </c>
      <c r="H27" s="297" t="str">
        <f>IFERROR(H31*G26,"")</f>
        <v/>
      </c>
      <c r="J27" s="437"/>
      <c r="K27" s="419" t="s">
        <v>336</v>
      </c>
      <c r="L27" s="304" t="s">
        <v>179</v>
      </c>
      <c r="M27" s="300">
        <v>0</v>
      </c>
      <c r="N27" s="300">
        <v>0</v>
      </c>
      <c r="O27" s="300">
        <v>0</v>
      </c>
      <c r="P27" s="279">
        <f>ROUNDUP(P31*P26,0)</f>
        <v>0</v>
      </c>
      <c r="Q27" s="297" t="str">
        <f>IFERROR(Q31*P26,"")</f>
        <v/>
      </c>
      <c r="S27" s="3"/>
    </row>
    <row r="28" spans="1:19" ht="12" customHeight="1" x14ac:dyDescent="0.25">
      <c r="A28" s="437"/>
      <c r="B28" s="419"/>
      <c r="C28" s="304" t="s">
        <v>180</v>
      </c>
      <c r="D28" s="300">
        <v>0</v>
      </c>
      <c r="E28" s="300">
        <v>0</v>
      </c>
      <c r="F28" s="300">
        <v>0</v>
      </c>
      <c r="G28" s="279">
        <f>ROUNDUP(G32*G26,0)</f>
        <v>0</v>
      </c>
      <c r="H28" s="297" t="str">
        <f>IFERROR(H32*G26,"")</f>
        <v/>
      </c>
      <c r="J28" s="437"/>
      <c r="K28" s="419"/>
      <c r="L28" s="304" t="s">
        <v>180</v>
      </c>
      <c r="M28" s="300">
        <v>0</v>
      </c>
      <c r="N28" s="300">
        <v>0</v>
      </c>
      <c r="O28" s="300">
        <v>0</v>
      </c>
      <c r="P28" s="279">
        <f>ROUNDUP(P32*P26,0)</f>
        <v>0</v>
      </c>
      <c r="Q28" s="297" t="str">
        <f>IFERROR(Q32*P26,"")</f>
        <v/>
      </c>
      <c r="S28" s="3"/>
    </row>
    <row r="29" spans="1:19" ht="12" customHeight="1" x14ac:dyDescent="0.25">
      <c r="A29" s="437"/>
      <c r="B29" s="419"/>
      <c r="C29" s="304" t="s">
        <v>182</v>
      </c>
      <c r="D29" s="300">
        <v>0</v>
      </c>
      <c r="E29" s="300">
        <v>0</v>
      </c>
      <c r="F29" s="300">
        <v>0</v>
      </c>
      <c r="G29" s="279">
        <f>ROUNDUP(G33*G26,0)</f>
        <v>0</v>
      </c>
      <c r="H29" s="297" t="str">
        <f>IFERROR(H33*G26,"")</f>
        <v/>
      </c>
      <c r="J29" s="437"/>
      <c r="K29" s="419"/>
      <c r="L29" s="304" t="s">
        <v>182</v>
      </c>
      <c r="M29" s="300">
        <v>0</v>
      </c>
      <c r="N29" s="300">
        <v>0</v>
      </c>
      <c r="O29" s="300">
        <v>0</v>
      </c>
      <c r="P29" s="279">
        <f>ROUNDUP(P33*P26,0)</f>
        <v>0</v>
      </c>
      <c r="Q29" s="297" t="str">
        <f>IFERROR(Q33*P26,"")</f>
        <v/>
      </c>
      <c r="S29" s="3"/>
    </row>
    <row r="30" spans="1:19" ht="12" customHeight="1" x14ac:dyDescent="0.25">
      <c r="A30" s="437"/>
      <c r="B30" s="419"/>
      <c r="C30" s="304" t="s">
        <v>181</v>
      </c>
      <c r="D30" s="300">
        <v>0</v>
      </c>
      <c r="E30" s="301">
        <v>0</v>
      </c>
      <c r="F30" s="301">
        <v>0</v>
      </c>
      <c r="G30" s="279">
        <f>ROUNDUP(G34*G26,0)</f>
        <v>0</v>
      </c>
      <c r="H30" s="297" t="str">
        <f>IFERROR(H34*G26,"")</f>
        <v/>
      </c>
      <c r="J30" s="437"/>
      <c r="K30" s="419"/>
      <c r="L30" s="304" t="s">
        <v>181</v>
      </c>
      <c r="M30" s="300">
        <v>0</v>
      </c>
      <c r="N30" s="301">
        <v>0</v>
      </c>
      <c r="O30" s="301">
        <v>0</v>
      </c>
      <c r="P30" s="279">
        <f>ROUNDUP(P34*P26,0)</f>
        <v>0</v>
      </c>
      <c r="Q30" s="297" t="str">
        <f>IFERROR(Q34*P26,"")</f>
        <v/>
      </c>
      <c r="S30" s="3"/>
    </row>
    <row r="31" spans="1:19" ht="12" customHeight="1" x14ac:dyDescent="0.25">
      <c r="A31" s="437"/>
      <c r="B31" s="419" t="s">
        <v>124</v>
      </c>
      <c r="C31" s="304" t="s">
        <v>179</v>
      </c>
      <c r="D31" s="280" t="str">
        <f>IFERROR(D27/D26,"")</f>
        <v/>
      </c>
      <c r="E31" s="280" t="str">
        <f>IFERROR(E27/E26,"")</f>
        <v/>
      </c>
      <c r="F31" s="280" t="str">
        <f>IFERROR(F27/F26,"")</f>
        <v/>
      </c>
      <c r="G31" s="286">
        <v>0</v>
      </c>
      <c r="H31" s="281" t="str">
        <f>IFERROR(FORECAST(G24,D31:F31,D24:F24),"")</f>
        <v/>
      </c>
      <c r="J31" s="437"/>
      <c r="K31" s="419" t="s">
        <v>124</v>
      </c>
      <c r="L31" s="304" t="s">
        <v>179</v>
      </c>
      <c r="M31" s="280" t="str">
        <f>IFERROR(M27/M26,"")</f>
        <v/>
      </c>
      <c r="N31" s="280" t="str">
        <f>IFERROR(N27/N26,"")</f>
        <v/>
      </c>
      <c r="O31" s="280" t="str">
        <f>IFERROR(O27/O26,"")</f>
        <v/>
      </c>
      <c r="P31" s="286">
        <v>0</v>
      </c>
      <c r="Q31" s="281" t="str">
        <f>IFERROR(FORECAST(P24,M31:O31,M24:O24),"")</f>
        <v/>
      </c>
      <c r="S31" s="3"/>
    </row>
    <row r="32" spans="1:19" ht="12" customHeight="1" x14ac:dyDescent="0.25">
      <c r="A32" s="437"/>
      <c r="B32" s="419"/>
      <c r="C32" s="304" t="s">
        <v>180</v>
      </c>
      <c r="D32" s="280" t="str">
        <f>IFERROR(D28/D26,"")</f>
        <v/>
      </c>
      <c r="E32" s="280" t="str">
        <f>IFERROR(E28/E26,"")</f>
        <v/>
      </c>
      <c r="F32" s="280" t="str">
        <f>IFERROR(F28/F26,"")</f>
        <v/>
      </c>
      <c r="G32" s="286">
        <v>0</v>
      </c>
      <c r="H32" s="281" t="str">
        <f>IFERROR(FORECAST(G24,D32:F32,D24:F24),"")</f>
        <v/>
      </c>
      <c r="J32" s="437"/>
      <c r="K32" s="419"/>
      <c r="L32" s="304" t="s">
        <v>180</v>
      </c>
      <c r="M32" s="280" t="str">
        <f>IFERROR(M28/M26,"")</f>
        <v/>
      </c>
      <c r="N32" s="280" t="str">
        <f>IFERROR(N28/N26,"")</f>
        <v/>
      </c>
      <c r="O32" s="280" t="str">
        <f>IFERROR(O28/O26,"")</f>
        <v/>
      </c>
      <c r="P32" s="286">
        <v>0</v>
      </c>
      <c r="Q32" s="281" t="str">
        <f>IFERROR(FORECAST(P24,M32:O32,M24:O24),"")</f>
        <v/>
      </c>
      <c r="S32" s="3"/>
    </row>
    <row r="33" spans="1:19" ht="12" customHeight="1" x14ac:dyDescent="0.25">
      <c r="A33" s="437"/>
      <c r="B33" s="419"/>
      <c r="C33" s="304" t="s">
        <v>182</v>
      </c>
      <c r="D33" s="280" t="str">
        <f>IFERROR(D29/D26,"")</f>
        <v/>
      </c>
      <c r="E33" s="280" t="str">
        <f>IFERROR(E29/E26,"")</f>
        <v/>
      </c>
      <c r="F33" s="280" t="str">
        <f>IFERROR(F29/F26,"")</f>
        <v/>
      </c>
      <c r="G33" s="286">
        <v>0</v>
      </c>
      <c r="H33" s="281" t="str">
        <f>IFERROR(FORECAST(G24,D33:F33,D24:F24),"")</f>
        <v/>
      </c>
      <c r="J33" s="437"/>
      <c r="K33" s="419"/>
      <c r="L33" s="304" t="s">
        <v>182</v>
      </c>
      <c r="M33" s="280" t="str">
        <f>IFERROR(M29/M26,"")</f>
        <v/>
      </c>
      <c r="N33" s="280" t="str">
        <f>IFERROR(N29/N26,"")</f>
        <v/>
      </c>
      <c r="O33" s="280" t="str">
        <f>IFERROR(O29/O26,"")</f>
        <v/>
      </c>
      <c r="P33" s="286">
        <v>0</v>
      </c>
      <c r="Q33" s="281" t="str">
        <f>IFERROR(FORECAST(P24,M33:O33,M24:O24),"")</f>
        <v/>
      </c>
      <c r="S33" s="3"/>
    </row>
    <row r="34" spans="1:19" ht="12" customHeight="1" x14ac:dyDescent="0.25">
      <c r="A34" s="437"/>
      <c r="B34" s="419"/>
      <c r="C34" s="304" t="s">
        <v>181</v>
      </c>
      <c r="D34" s="299" t="str">
        <f>IFERROR(D30/D26,"")</f>
        <v/>
      </c>
      <c r="E34" s="299" t="str">
        <f t="shared" ref="E34" si="12">IFERROR(E30/E26,"")</f>
        <v/>
      </c>
      <c r="F34" s="299" t="str">
        <f>IFERROR(F30/F26,"")</f>
        <v/>
      </c>
      <c r="G34" s="286">
        <v>0</v>
      </c>
      <c r="H34" s="281" t="str">
        <f>IFERROR(FORECAST(G24,D34:F34,D24:F24),"")</f>
        <v/>
      </c>
      <c r="I34" s="32"/>
      <c r="J34" s="437"/>
      <c r="K34" s="419"/>
      <c r="L34" s="304" t="s">
        <v>181</v>
      </c>
      <c r="M34" s="299" t="str">
        <f>IFERROR(M30/M26,"")</f>
        <v/>
      </c>
      <c r="N34" s="299" t="str">
        <f t="shared" ref="N34" si="13">IFERROR(N30/N26,"")</f>
        <v/>
      </c>
      <c r="O34" s="299" t="str">
        <f>IFERROR(O30/O26,"")</f>
        <v/>
      </c>
      <c r="P34" s="286">
        <v>0</v>
      </c>
      <c r="Q34" s="281" t="str">
        <f>IFERROR(FORECAST(P24,M34:O34,M24:O24),"")</f>
        <v/>
      </c>
    </row>
    <row r="35" spans="1:19" s="293" customFormat="1" ht="12" customHeight="1" x14ac:dyDescent="0.25">
      <c r="A35" s="287"/>
      <c r="B35" s="288"/>
      <c r="C35" s="289"/>
      <c r="D35" s="290" t="str">
        <f>IF(SUM(D27:D30)=D26,"","datos erróneos")</f>
        <v/>
      </c>
      <c r="E35" s="290" t="str">
        <f t="shared" ref="E35:F35" si="14">IF(SUM(E27:E30)=E26,"","datos erróneos")</f>
        <v/>
      </c>
      <c r="F35" s="290" t="str">
        <f t="shared" si="14"/>
        <v/>
      </c>
      <c r="G35" s="290" t="str">
        <f>IF(SUM(G31:G34)=1,"",(IF(SUM(G31:G34)=0,"","datos erróneos")))</f>
        <v/>
      </c>
      <c r="H35" s="291"/>
      <c r="I35" s="292"/>
      <c r="J35" s="287"/>
      <c r="K35" s="288"/>
      <c r="L35" s="289"/>
      <c r="M35" s="290" t="str">
        <f>IF(SUM(M27:M30)=M26,"","datos erróneos")</f>
        <v/>
      </c>
      <c r="N35" s="290" t="str">
        <f t="shared" ref="N35:O35" si="15">IF(SUM(N27:N30)=N26,"","datos erróneos")</f>
        <v/>
      </c>
      <c r="O35" s="290" t="str">
        <f t="shared" si="15"/>
        <v/>
      </c>
      <c r="P35" s="290" t="str">
        <f>IF(SUM(P31:P34)=1,"",(IF(SUM(P31:P34)=0,"","datos erróneos")))</f>
        <v/>
      </c>
      <c r="Q35" s="291"/>
      <c r="R35" s="292"/>
    </row>
    <row r="36" spans="1:19" ht="12" customHeight="1" x14ac:dyDescent="0.25">
      <c r="A36" s="437" t="s">
        <v>360</v>
      </c>
      <c r="B36" s="419" t="s">
        <v>335</v>
      </c>
      <c r="C36" s="419"/>
      <c r="D36" s="283">
        <v>0</v>
      </c>
      <c r="E36" s="284">
        <v>0</v>
      </c>
      <c r="F36" s="284">
        <v>0</v>
      </c>
      <c r="G36" s="422">
        <v>0</v>
      </c>
      <c r="H36" s="422"/>
      <c r="J36" s="437" t="s">
        <v>361</v>
      </c>
      <c r="K36" s="419" t="s">
        <v>335</v>
      </c>
      <c r="L36" s="419"/>
      <c r="M36" s="283">
        <v>0</v>
      </c>
      <c r="N36" s="284">
        <v>0</v>
      </c>
      <c r="O36" s="284">
        <v>0</v>
      </c>
      <c r="P36" s="422">
        <v>0</v>
      </c>
      <c r="Q36" s="422"/>
      <c r="S36" s="3"/>
    </row>
    <row r="37" spans="1:19" ht="12" customHeight="1" x14ac:dyDescent="0.25">
      <c r="A37" s="437"/>
      <c r="B37" s="419" t="s">
        <v>336</v>
      </c>
      <c r="C37" s="304" t="s">
        <v>179</v>
      </c>
      <c r="D37" s="300">
        <v>0</v>
      </c>
      <c r="E37" s="300">
        <v>0</v>
      </c>
      <c r="F37" s="300">
        <v>0</v>
      </c>
      <c r="G37" s="279">
        <f>ROUNDUP(G41*G36,0)</f>
        <v>0</v>
      </c>
      <c r="H37" s="297" t="str">
        <f>IFERROR(H41*G36,"")</f>
        <v/>
      </c>
      <c r="J37" s="437"/>
      <c r="K37" s="419" t="s">
        <v>336</v>
      </c>
      <c r="L37" s="304" t="s">
        <v>179</v>
      </c>
      <c r="M37" s="300">
        <v>0</v>
      </c>
      <c r="N37" s="300">
        <v>0</v>
      </c>
      <c r="O37" s="300">
        <v>0</v>
      </c>
      <c r="P37" s="279">
        <f>ROUNDUP(P41*P36,0)</f>
        <v>0</v>
      </c>
      <c r="Q37" s="297" t="str">
        <f>IFERROR(Q41*P36,"")</f>
        <v/>
      </c>
      <c r="S37" s="3"/>
    </row>
    <row r="38" spans="1:19" ht="12" customHeight="1" x14ac:dyDescent="0.25">
      <c r="A38" s="437"/>
      <c r="B38" s="419"/>
      <c r="C38" s="304" t="s">
        <v>180</v>
      </c>
      <c r="D38" s="300">
        <v>0</v>
      </c>
      <c r="E38" s="300">
        <v>0</v>
      </c>
      <c r="F38" s="300">
        <v>0</v>
      </c>
      <c r="G38" s="279">
        <f>ROUNDUP(G42*G36,0)</f>
        <v>0</v>
      </c>
      <c r="H38" s="297" t="str">
        <f>IFERROR(H42*G36,"")</f>
        <v/>
      </c>
      <c r="J38" s="437"/>
      <c r="K38" s="419"/>
      <c r="L38" s="304" t="s">
        <v>180</v>
      </c>
      <c r="M38" s="300">
        <v>0</v>
      </c>
      <c r="N38" s="300">
        <v>0</v>
      </c>
      <c r="O38" s="300">
        <v>0</v>
      </c>
      <c r="P38" s="279">
        <f>ROUNDUP(P42*P36,0)</f>
        <v>0</v>
      </c>
      <c r="Q38" s="297" t="str">
        <f>IFERROR(Q42*P36,"")</f>
        <v/>
      </c>
      <c r="S38" s="3"/>
    </row>
    <row r="39" spans="1:19" ht="12" customHeight="1" x14ac:dyDescent="0.25">
      <c r="A39" s="437"/>
      <c r="B39" s="419"/>
      <c r="C39" s="304" t="s">
        <v>182</v>
      </c>
      <c r="D39" s="300">
        <v>0</v>
      </c>
      <c r="E39" s="300">
        <v>0</v>
      </c>
      <c r="F39" s="300">
        <v>0</v>
      </c>
      <c r="G39" s="279">
        <f>ROUNDUP(G43*G36,0)</f>
        <v>0</v>
      </c>
      <c r="H39" s="297" t="str">
        <f>IFERROR(H43*G36,"")</f>
        <v/>
      </c>
      <c r="J39" s="437"/>
      <c r="K39" s="419"/>
      <c r="L39" s="304" t="s">
        <v>182</v>
      </c>
      <c r="M39" s="300">
        <v>0</v>
      </c>
      <c r="N39" s="300">
        <v>0</v>
      </c>
      <c r="O39" s="300">
        <v>0</v>
      </c>
      <c r="P39" s="279">
        <f>ROUNDUP(P43*P36,0)</f>
        <v>0</v>
      </c>
      <c r="Q39" s="297" t="str">
        <f>IFERROR(Q43*P36,"")</f>
        <v/>
      </c>
      <c r="S39" s="3"/>
    </row>
    <row r="40" spans="1:19" ht="12" customHeight="1" x14ac:dyDescent="0.25">
      <c r="A40" s="437"/>
      <c r="B40" s="419"/>
      <c r="C40" s="304" t="s">
        <v>181</v>
      </c>
      <c r="D40" s="300">
        <v>0</v>
      </c>
      <c r="E40" s="301">
        <v>0</v>
      </c>
      <c r="F40" s="301">
        <v>0</v>
      </c>
      <c r="G40" s="279">
        <f>ROUNDUP(G44*G36,0)</f>
        <v>0</v>
      </c>
      <c r="H40" s="297" t="str">
        <f>IFERROR(H44*G36,"")</f>
        <v/>
      </c>
      <c r="J40" s="437"/>
      <c r="K40" s="419"/>
      <c r="L40" s="304" t="s">
        <v>181</v>
      </c>
      <c r="M40" s="300">
        <v>0</v>
      </c>
      <c r="N40" s="301">
        <v>0</v>
      </c>
      <c r="O40" s="301">
        <v>0</v>
      </c>
      <c r="P40" s="279">
        <f>ROUNDUP(P44*P36,0)</f>
        <v>0</v>
      </c>
      <c r="Q40" s="297" t="str">
        <f>IFERROR(Q44*P36,"")</f>
        <v/>
      </c>
      <c r="S40" s="3"/>
    </row>
    <row r="41" spans="1:19" ht="12" customHeight="1" x14ac:dyDescent="0.25">
      <c r="A41" s="437"/>
      <c r="B41" s="419" t="s">
        <v>124</v>
      </c>
      <c r="C41" s="304" t="s">
        <v>179</v>
      </c>
      <c r="D41" s="280" t="str">
        <f>IFERROR(D37/D36,"")</f>
        <v/>
      </c>
      <c r="E41" s="280" t="str">
        <f>IFERROR(E37/E36,"")</f>
        <v/>
      </c>
      <c r="F41" s="280" t="str">
        <f>IFERROR(F37/F36,"")</f>
        <v/>
      </c>
      <c r="G41" s="286">
        <v>0</v>
      </c>
      <c r="H41" s="281" t="str">
        <f>IFERROR(FORECAST(G24,D41:F41,D24:F24),"")</f>
        <v/>
      </c>
      <c r="J41" s="437"/>
      <c r="K41" s="419" t="s">
        <v>124</v>
      </c>
      <c r="L41" s="304" t="s">
        <v>179</v>
      </c>
      <c r="M41" s="280" t="str">
        <f>IFERROR(M37/M36,"")</f>
        <v/>
      </c>
      <c r="N41" s="280" t="str">
        <f>IFERROR(N37/N36,"")</f>
        <v/>
      </c>
      <c r="O41" s="280" t="str">
        <f>IFERROR(O37/O36,"")</f>
        <v/>
      </c>
      <c r="P41" s="286">
        <v>0</v>
      </c>
      <c r="Q41" s="281" t="str">
        <f>IFERROR(FORECAST(P24,M41:O41,M24:O24),"")</f>
        <v/>
      </c>
      <c r="S41" s="3"/>
    </row>
    <row r="42" spans="1:19" ht="12" customHeight="1" x14ac:dyDescent="0.25">
      <c r="A42" s="437"/>
      <c r="B42" s="419"/>
      <c r="C42" s="304" t="s">
        <v>180</v>
      </c>
      <c r="D42" s="280" t="str">
        <f>IFERROR(D38/D36,"")</f>
        <v/>
      </c>
      <c r="E42" s="280" t="str">
        <f>IFERROR(E38/E36,"")</f>
        <v/>
      </c>
      <c r="F42" s="280" t="str">
        <f>IFERROR(F38/F36,"")</f>
        <v/>
      </c>
      <c r="G42" s="286">
        <v>0</v>
      </c>
      <c r="H42" s="281" t="str">
        <f>IFERROR(FORECAST(G24,D42:F42,D24:F24),"")</f>
        <v/>
      </c>
      <c r="J42" s="437"/>
      <c r="K42" s="419"/>
      <c r="L42" s="304" t="s">
        <v>180</v>
      </c>
      <c r="M42" s="280" t="str">
        <f>IFERROR(M38/M36,"")</f>
        <v/>
      </c>
      <c r="N42" s="280" t="str">
        <f>IFERROR(N38/N36,"")</f>
        <v/>
      </c>
      <c r="O42" s="280" t="str">
        <f>IFERROR(O38/O36,"")</f>
        <v/>
      </c>
      <c r="P42" s="286">
        <v>0</v>
      </c>
      <c r="Q42" s="281" t="str">
        <f>IFERROR(FORECAST(P24,M42:O42,M24:O24),"")</f>
        <v/>
      </c>
      <c r="S42" s="3"/>
    </row>
    <row r="43" spans="1:19" ht="12" customHeight="1" x14ac:dyDescent="0.25">
      <c r="A43" s="437"/>
      <c r="B43" s="419"/>
      <c r="C43" s="304" t="s">
        <v>182</v>
      </c>
      <c r="D43" s="280" t="str">
        <f>IFERROR(D39/D36,"")</f>
        <v/>
      </c>
      <c r="E43" s="280" t="str">
        <f>IFERROR(E39/E36,"")</f>
        <v/>
      </c>
      <c r="F43" s="280" t="str">
        <f>IFERROR(F39/F36,"")</f>
        <v/>
      </c>
      <c r="G43" s="286">
        <v>0</v>
      </c>
      <c r="H43" s="281" t="str">
        <f>IFERROR(FORECAST(G24,D43:F43,D24:F24),"")</f>
        <v/>
      </c>
      <c r="J43" s="437"/>
      <c r="K43" s="419"/>
      <c r="L43" s="304" t="s">
        <v>182</v>
      </c>
      <c r="M43" s="280" t="str">
        <f>IFERROR(M39/M36,"")</f>
        <v/>
      </c>
      <c r="N43" s="280" t="str">
        <f>IFERROR(N39/N36,"")</f>
        <v/>
      </c>
      <c r="O43" s="280" t="str">
        <f>IFERROR(O39/O36,"")</f>
        <v/>
      </c>
      <c r="P43" s="286">
        <v>0</v>
      </c>
      <c r="Q43" s="281" t="str">
        <f>IFERROR(FORECAST(P24,M43:O43,M24:O24),"")</f>
        <v/>
      </c>
      <c r="S43" s="3"/>
    </row>
    <row r="44" spans="1:19" ht="12" customHeight="1" x14ac:dyDescent="0.25">
      <c r="A44" s="437"/>
      <c r="B44" s="419"/>
      <c r="C44" s="304" t="s">
        <v>181</v>
      </c>
      <c r="D44" s="299" t="str">
        <f>IFERROR(D40/D36,"")</f>
        <v/>
      </c>
      <c r="E44" s="299" t="str">
        <f t="shared" ref="E44" si="16">IFERROR(E40/E36,"")</f>
        <v/>
      </c>
      <c r="F44" s="299" t="str">
        <f>IFERROR(F40/F36,"")</f>
        <v/>
      </c>
      <c r="G44" s="286">
        <v>0</v>
      </c>
      <c r="H44" s="281" t="str">
        <f>IFERROR(FORECAST(G24,D44:F44,D24:F24),"")</f>
        <v/>
      </c>
      <c r="I44" s="32"/>
      <c r="J44" s="437"/>
      <c r="K44" s="419"/>
      <c r="L44" s="304" t="s">
        <v>181</v>
      </c>
      <c r="M44" s="299" t="str">
        <f>IFERROR(M40/M36,"")</f>
        <v/>
      </c>
      <c r="N44" s="299" t="str">
        <f t="shared" ref="N44" si="17">IFERROR(N40/N36,"")</f>
        <v/>
      </c>
      <c r="O44" s="299" t="str">
        <f>IFERROR(O40/O36,"")</f>
        <v/>
      </c>
      <c r="P44" s="286">
        <v>0</v>
      </c>
      <c r="Q44" s="281" t="str">
        <f>IFERROR(FORECAST(P24,M44:O44,M24:O24),"")</f>
        <v/>
      </c>
    </row>
    <row r="45" spans="1:19" s="293" customFormat="1" ht="12" customHeight="1" x14ac:dyDescent="0.25">
      <c r="A45" s="287"/>
      <c r="B45" s="288"/>
      <c r="C45" s="289"/>
      <c r="D45" s="290" t="str">
        <f>IF(SUM(D37:D40)=D36,"","datos erróneos")</f>
        <v/>
      </c>
      <c r="E45" s="290" t="str">
        <f t="shared" ref="E45:F45" si="18">IF(SUM(E37:E40)=E36,"","datos erróneos")</f>
        <v/>
      </c>
      <c r="F45" s="290" t="str">
        <f t="shared" si="18"/>
        <v/>
      </c>
      <c r="G45" s="290" t="str">
        <f>IF(SUM(G41:G44)=1,"",(IF(SUM(G41:G44)=0,"","datos erróneos")))</f>
        <v/>
      </c>
      <c r="H45" s="291"/>
      <c r="I45" s="292"/>
      <c r="J45" s="287"/>
      <c r="K45" s="288"/>
      <c r="L45" s="289"/>
      <c r="M45" s="290" t="str">
        <f>IF(SUM(M37:M40)=M36,"","datos erróneos")</f>
        <v/>
      </c>
      <c r="N45" s="290" t="str">
        <f t="shared" ref="N45:O45" si="19">IF(SUM(N37:N40)=N36,"","datos erróneos")</f>
        <v/>
      </c>
      <c r="O45" s="290" t="str">
        <f t="shared" si="19"/>
        <v/>
      </c>
      <c r="P45" s="290" t="str">
        <f>IF(SUM(P41:P44)=1,"",(IF(SUM(P41:P44)=0,"","datos erróneos")))</f>
        <v/>
      </c>
      <c r="Q45" s="291"/>
      <c r="R45" s="292"/>
    </row>
    <row r="46" spans="1:19" ht="12" customHeight="1" x14ac:dyDescent="0.25">
      <c r="A46" s="437" t="s">
        <v>362</v>
      </c>
      <c r="B46" s="419" t="s">
        <v>335</v>
      </c>
      <c r="C46" s="419"/>
      <c r="D46" s="283">
        <v>0</v>
      </c>
      <c r="E46" s="284">
        <v>0</v>
      </c>
      <c r="F46" s="284">
        <v>0</v>
      </c>
      <c r="G46" s="422">
        <v>0</v>
      </c>
      <c r="H46" s="422"/>
      <c r="J46" s="437" t="s">
        <v>362</v>
      </c>
      <c r="K46" s="419" t="s">
        <v>335</v>
      </c>
      <c r="L46" s="419"/>
      <c r="M46" s="283">
        <v>0</v>
      </c>
      <c r="N46" s="284">
        <v>0</v>
      </c>
      <c r="O46" s="284">
        <v>0</v>
      </c>
      <c r="P46" s="422">
        <v>0</v>
      </c>
      <c r="Q46" s="422"/>
      <c r="S46" s="3"/>
    </row>
    <row r="47" spans="1:19" ht="12" customHeight="1" x14ac:dyDescent="0.25">
      <c r="A47" s="437"/>
      <c r="B47" s="419" t="s">
        <v>336</v>
      </c>
      <c r="C47" s="304" t="s">
        <v>179</v>
      </c>
      <c r="D47" s="300">
        <v>0</v>
      </c>
      <c r="E47" s="300">
        <v>0</v>
      </c>
      <c r="F47" s="300">
        <v>0</v>
      </c>
      <c r="G47" s="279">
        <f>ROUNDUP(G51*G46,0)</f>
        <v>0</v>
      </c>
      <c r="H47" s="297" t="str">
        <f>IFERROR(H51*G46,"")</f>
        <v/>
      </c>
      <c r="J47" s="437"/>
      <c r="K47" s="419" t="s">
        <v>336</v>
      </c>
      <c r="L47" s="304" t="s">
        <v>179</v>
      </c>
      <c r="M47" s="300">
        <v>0</v>
      </c>
      <c r="N47" s="300">
        <v>0</v>
      </c>
      <c r="O47" s="300">
        <v>0</v>
      </c>
      <c r="P47" s="279">
        <f>ROUNDUP(P51*P46,0)</f>
        <v>0</v>
      </c>
      <c r="Q47" s="297" t="str">
        <f>IFERROR(Q51*P46,"")</f>
        <v/>
      </c>
      <c r="S47" s="3"/>
    </row>
    <row r="48" spans="1:19" ht="12" customHeight="1" x14ac:dyDescent="0.25">
      <c r="A48" s="437"/>
      <c r="B48" s="419"/>
      <c r="C48" s="304" t="s">
        <v>180</v>
      </c>
      <c r="D48" s="300">
        <v>0</v>
      </c>
      <c r="E48" s="300">
        <v>0</v>
      </c>
      <c r="F48" s="300">
        <v>0</v>
      </c>
      <c r="G48" s="279">
        <f>ROUNDUP(G52*G46,0)</f>
        <v>0</v>
      </c>
      <c r="H48" s="297" t="str">
        <f>IFERROR(H52*G46,"")</f>
        <v/>
      </c>
      <c r="J48" s="437"/>
      <c r="K48" s="419"/>
      <c r="L48" s="304" t="s">
        <v>180</v>
      </c>
      <c r="M48" s="300">
        <v>0</v>
      </c>
      <c r="N48" s="300">
        <v>0</v>
      </c>
      <c r="O48" s="300">
        <v>0</v>
      </c>
      <c r="P48" s="279">
        <f>ROUNDUP(P52*P46,0)</f>
        <v>0</v>
      </c>
      <c r="Q48" s="297" t="str">
        <f>IFERROR(Q52*P46,"")</f>
        <v/>
      </c>
      <c r="S48" s="3"/>
    </row>
    <row r="49" spans="1:19" ht="12" customHeight="1" x14ac:dyDescent="0.25">
      <c r="A49" s="437"/>
      <c r="B49" s="419"/>
      <c r="C49" s="304" t="s">
        <v>182</v>
      </c>
      <c r="D49" s="300">
        <v>0</v>
      </c>
      <c r="E49" s="300">
        <v>0</v>
      </c>
      <c r="F49" s="300">
        <v>0</v>
      </c>
      <c r="G49" s="279">
        <f>ROUNDUP(G53*G46,0)</f>
        <v>0</v>
      </c>
      <c r="H49" s="297" t="str">
        <f>IFERROR(H53*G46,"")</f>
        <v/>
      </c>
      <c r="J49" s="437"/>
      <c r="K49" s="419"/>
      <c r="L49" s="304" t="s">
        <v>182</v>
      </c>
      <c r="M49" s="300">
        <v>0</v>
      </c>
      <c r="N49" s="300">
        <v>0</v>
      </c>
      <c r="O49" s="300">
        <v>0</v>
      </c>
      <c r="P49" s="279">
        <f>ROUNDUP(P53*P46,0)</f>
        <v>0</v>
      </c>
      <c r="Q49" s="297" t="str">
        <f>IFERROR(Q53*P46,"")</f>
        <v/>
      </c>
      <c r="S49" s="3"/>
    </row>
    <row r="50" spans="1:19" ht="12" customHeight="1" x14ac:dyDescent="0.25">
      <c r="A50" s="437"/>
      <c r="B50" s="419"/>
      <c r="C50" s="304" t="s">
        <v>181</v>
      </c>
      <c r="D50" s="300">
        <v>0</v>
      </c>
      <c r="E50" s="301">
        <v>0</v>
      </c>
      <c r="F50" s="301">
        <v>0</v>
      </c>
      <c r="G50" s="279">
        <f>ROUNDUP(G54*G46,0)</f>
        <v>0</v>
      </c>
      <c r="H50" s="297" t="str">
        <f>IFERROR(H54*G46,"")</f>
        <v/>
      </c>
      <c r="J50" s="437"/>
      <c r="K50" s="419"/>
      <c r="L50" s="304" t="s">
        <v>181</v>
      </c>
      <c r="M50" s="300">
        <v>0</v>
      </c>
      <c r="N50" s="301">
        <v>0</v>
      </c>
      <c r="O50" s="301">
        <v>0</v>
      </c>
      <c r="P50" s="279">
        <f>ROUNDUP(P54*P46,0)</f>
        <v>0</v>
      </c>
      <c r="Q50" s="297" t="str">
        <f>IFERROR(Q54*P46,"")</f>
        <v/>
      </c>
      <c r="S50" s="3"/>
    </row>
    <row r="51" spans="1:19" ht="12" customHeight="1" x14ac:dyDescent="0.25">
      <c r="A51" s="437"/>
      <c r="B51" s="419" t="s">
        <v>124</v>
      </c>
      <c r="C51" s="304" t="s">
        <v>179</v>
      </c>
      <c r="D51" s="280" t="str">
        <f>IFERROR(D47/D46,"")</f>
        <v/>
      </c>
      <c r="E51" s="280" t="str">
        <f>IFERROR(E47/E46,"")</f>
        <v/>
      </c>
      <c r="F51" s="280" t="str">
        <f>IFERROR(F47/F46,"")</f>
        <v/>
      </c>
      <c r="G51" s="286">
        <v>0</v>
      </c>
      <c r="H51" s="281" t="str">
        <f>IFERROR(FORECAST(G24,D51:F51,D24:F24),"")</f>
        <v/>
      </c>
      <c r="J51" s="437"/>
      <c r="K51" s="419" t="s">
        <v>124</v>
      </c>
      <c r="L51" s="304" t="s">
        <v>179</v>
      </c>
      <c r="M51" s="280" t="str">
        <f>IFERROR(M47/M46,"")</f>
        <v/>
      </c>
      <c r="N51" s="280" t="str">
        <f>IFERROR(N47/N46,"")</f>
        <v/>
      </c>
      <c r="O51" s="280" t="str">
        <f>IFERROR(O47/O46,"")</f>
        <v/>
      </c>
      <c r="P51" s="286">
        <v>0</v>
      </c>
      <c r="Q51" s="281" t="str">
        <f>IFERROR(FORECAST(P24,M51:O51,M24:O24),"")</f>
        <v/>
      </c>
      <c r="S51" s="3"/>
    </row>
    <row r="52" spans="1:19" ht="12" customHeight="1" x14ac:dyDescent="0.25">
      <c r="A52" s="437"/>
      <c r="B52" s="419"/>
      <c r="C52" s="304" t="s">
        <v>180</v>
      </c>
      <c r="D52" s="280" t="str">
        <f>IFERROR(D48/D46,"")</f>
        <v/>
      </c>
      <c r="E52" s="280" t="str">
        <f>IFERROR(E48/E46,"")</f>
        <v/>
      </c>
      <c r="F52" s="280" t="str">
        <f>IFERROR(F48/F46,"")</f>
        <v/>
      </c>
      <c r="G52" s="286">
        <v>0</v>
      </c>
      <c r="H52" s="281" t="str">
        <f>IFERROR(FORECAST(G24,D52:F52,D24:F24),"")</f>
        <v/>
      </c>
      <c r="J52" s="437"/>
      <c r="K52" s="419"/>
      <c r="L52" s="304" t="s">
        <v>180</v>
      </c>
      <c r="M52" s="280" t="str">
        <f>IFERROR(M48/M46,"")</f>
        <v/>
      </c>
      <c r="N52" s="280" t="str">
        <f>IFERROR(N48/N46,"")</f>
        <v/>
      </c>
      <c r="O52" s="280" t="str">
        <f>IFERROR(O48/O46,"")</f>
        <v/>
      </c>
      <c r="P52" s="286">
        <v>0</v>
      </c>
      <c r="Q52" s="281" t="str">
        <f>IFERROR(FORECAST(P24,M52:O52,M24:O24),"")</f>
        <v/>
      </c>
      <c r="S52" s="3"/>
    </row>
    <row r="53" spans="1:19" ht="12" customHeight="1" x14ac:dyDescent="0.25">
      <c r="A53" s="437"/>
      <c r="B53" s="419"/>
      <c r="C53" s="304" t="s">
        <v>182</v>
      </c>
      <c r="D53" s="280" t="str">
        <f>IFERROR(D49/D46,"")</f>
        <v/>
      </c>
      <c r="E53" s="280" t="str">
        <f>IFERROR(E49/E46,"")</f>
        <v/>
      </c>
      <c r="F53" s="280" t="str">
        <f>IFERROR(F49/F46,"")</f>
        <v/>
      </c>
      <c r="G53" s="286">
        <v>0</v>
      </c>
      <c r="H53" s="281" t="str">
        <f>IFERROR(FORECAST(G24,D53:F53,D24:F24),"")</f>
        <v/>
      </c>
      <c r="J53" s="437"/>
      <c r="K53" s="419"/>
      <c r="L53" s="304" t="s">
        <v>182</v>
      </c>
      <c r="M53" s="280" t="str">
        <f>IFERROR(M49/M46,"")</f>
        <v/>
      </c>
      <c r="N53" s="280" t="str">
        <f>IFERROR(N49/N46,"")</f>
        <v/>
      </c>
      <c r="O53" s="280" t="str">
        <f>IFERROR(O49/O46,"")</f>
        <v/>
      </c>
      <c r="P53" s="286">
        <v>0</v>
      </c>
      <c r="Q53" s="281" t="str">
        <f>IFERROR(FORECAST(P24,M53:O53,M24:O24),"")</f>
        <v/>
      </c>
      <c r="S53" s="3"/>
    </row>
    <row r="54" spans="1:19" ht="12" customHeight="1" x14ac:dyDescent="0.25">
      <c r="A54" s="437"/>
      <c r="B54" s="419"/>
      <c r="C54" s="304" t="s">
        <v>181</v>
      </c>
      <c r="D54" s="299" t="str">
        <f>IFERROR(D50/D46,"")</f>
        <v/>
      </c>
      <c r="E54" s="299" t="str">
        <f t="shared" ref="E54" si="20">IFERROR(E50/E46,"")</f>
        <v/>
      </c>
      <c r="F54" s="299" t="str">
        <f>IFERROR(F50/F46,"")</f>
        <v/>
      </c>
      <c r="G54" s="286">
        <v>0</v>
      </c>
      <c r="H54" s="281" t="str">
        <f>IFERROR(FORECAST(G24,D54:F54,D24:F24),"")</f>
        <v/>
      </c>
      <c r="I54" s="32"/>
      <c r="J54" s="437"/>
      <c r="K54" s="419"/>
      <c r="L54" s="304" t="s">
        <v>181</v>
      </c>
      <c r="M54" s="299" t="str">
        <f>IFERROR(M50/M46,"")</f>
        <v/>
      </c>
      <c r="N54" s="299" t="str">
        <f>IFERROR(N50/N46,"")</f>
        <v/>
      </c>
      <c r="O54" s="299" t="str">
        <f>IFERROR(O50/O46,"")</f>
        <v/>
      </c>
      <c r="P54" s="286">
        <v>0</v>
      </c>
      <c r="Q54" s="281" t="str">
        <f>IFERROR(FORECAST(P24,M54:O54,M24:O24),"")</f>
        <v/>
      </c>
    </row>
    <row r="55" spans="1:19" s="293" customFormat="1" ht="12" customHeight="1" x14ac:dyDescent="0.25">
      <c r="A55" s="287"/>
      <c r="B55" s="288"/>
      <c r="C55" s="289"/>
      <c r="D55" s="290" t="str">
        <f>IF(SUM(D47:D50)=D46,"","datos erróneos")</f>
        <v/>
      </c>
      <c r="E55" s="290" t="str">
        <f t="shared" ref="E55:F55" si="21">IF(SUM(E47:E50)=E46,"","datos erróneos")</f>
        <v/>
      </c>
      <c r="F55" s="290" t="str">
        <f t="shared" si="21"/>
        <v/>
      </c>
      <c r="G55" s="290" t="str">
        <f>IF(SUM(G51:G54)=1,"",(IF(SUM(G51:G54)=0,"","datos erróneos")))</f>
        <v/>
      </c>
      <c r="H55" s="291"/>
      <c r="I55" s="292"/>
      <c r="J55" s="287"/>
      <c r="K55" s="288"/>
      <c r="L55" s="289"/>
      <c r="M55" s="290" t="str">
        <f>IF(SUM(M47:M50)=M46,"","datos erróneos")</f>
        <v/>
      </c>
      <c r="N55" s="290" t="str">
        <f t="shared" ref="N55:O55" si="22">IF(SUM(N47:N50)=N46,"","datos erróneos")</f>
        <v/>
      </c>
      <c r="O55" s="290" t="str">
        <f t="shared" si="22"/>
        <v/>
      </c>
      <c r="P55" s="290" t="str">
        <f>IF(SUM(P51:P54)=1,"",(IF(SUM(P51:P54)=0,"","datos erróneos")))</f>
        <v/>
      </c>
      <c r="Q55" s="291"/>
      <c r="R55" s="292"/>
    </row>
    <row r="56" spans="1:19" ht="12" customHeight="1" x14ac:dyDescent="0.25">
      <c r="A56" s="437" t="s">
        <v>364</v>
      </c>
      <c r="B56" s="419" t="s">
        <v>126</v>
      </c>
      <c r="C56" s="419"/>
      <c r="D56" s="283">
        <v>0</v>
      </c>
      <c r="E56" s="284">
        <v>0</v>
      </c>
      <c r="F56" s="284">
        <v>0</v>
      </c>
      <c r="G56" s="422">
        <v>0</v>
      </c>
      <c r="H56" s="422"/>
      <c r="J56" s="437" t="s">
        <v>364</v>
      </c>
      <c r="K56" s="419" t="s">
        <v>126</v>
      </c>
      <c r="L56" s="419"/>
      <c r="M56" s="283">
        <v>0</v>
      </c>
      <c r="N56" s="284">
        <v>0</v>
      </c>
      <c r="O56" s="284">
        <v>0</v>
      </c>
      <c r="P56" s="422">
        <v>0</v>
      </c>
      <c r="Q56" s="422"/>
      <c r="S56" s="3"/>
    </row>
    <row r="57" spans="1:19" ht="12" customHeight="1" x14ac:dyDescent="0.25">
      <c r="A57" s="437"/>
      <c r="B57" s="419" t="s">
        <v>128</v>
      </c>
      <c r="C57" s="304" t="s">
        <v>179</v>
      </c>
      <c r="D57" s="300">
        <v>0</v>
      </c>
      <c r="E57" s="300">
        <v>0</v>
      </c>
      <c r="F57" s="300">
        <v>0</v>
      </c>
      <c r="G57" s="279">
        <f>ROUNDUP(G61*G56,0)</f>
        <v>0</v>
      </c>
      <c r="H57" s="297" t="str">
        <f>IFERROR(H61*G56,"")</f>
        <v/>
      </c>
      <c r="J57" s="437"/>
      <c r="K57" s="419" t="s">
        <v>128</v>
      </c>
      <c r="L57" s="304" t="s">
        <v>179</v>
      </c>
      <c r="M57" s="300">
        <v>0</v>
      </c>
      <c r="N57" s="300">
        <v>0</v>
      </c>
      <c r="O57" s="300">
        <v>0</v>
      </c>
      <c r="P57" s="279">
        <f>ROUNDUP(P61*P56,0)</f>
        <v>0</v>
      </c>
      <c r="Q57" s="297" t="str">
        <f>IFERROR(Q61*P56,"")</f>
        <v/>
      </c>
      <c r="S57" s="3"/>
    </row>
    <row r="58" spans="1:19" ht="12" customHeight="1" x14ac:dyDescent="0.25">
      <c r="A58" s="437"/>
      <c r="B58" s="419"/>
      <c r="C58" s="304" t="s">
        <v>180</v>
      </c>
      <c r="D58" s="300">
        <v>0</v>
      </c>
      <c r="E58" s="300">
        <v>0</v>
      </c>
      <c r="F58" s="300">
        <v>0</v>
      </c>
      <c r="G58" s="279">
        <f>ROUNDUP(G62*G56,0)</f>
        <v>0</v>
      </c>
      <c r="H58" s="297" t="str">
        <f>IFERROR(H62*G56,"")</f>
        <v/>
      </c>
      <c r="J58" s="437"/>
      <c r="K58" s="419"/>
      <c r="L58" s="304" t="s">
        <v>180</v>
      </c>
      <c r="M58" s="300">
        <v>0</v>
      </c>
      <c r="N58" s="300">
        <v>0</v>
      </c>
      <c r="O58" s="300">
        <v>0</v>
      </c>
      <c r="P58" s="279">
        <f>ROUNDUP(P62*P56,0)</f>
        <v>0</v>
      </c>
      <c r="Q58" s="297" t="str">
        <f>IFERROR(Q62*P56,"")</f>
        <v/>
      </c>
      <c r="S58" s="3"/>
    </row>
    <row r="59" spans="1:19" ht="12" customHeight="1" x14ac:dyDescent="0.25">
      <c r="A59" s="437"/>
      <c r="B59" s="419"/>
      <c r="C59" s="304" t="s">
        <v>182</v>
      </c>
      <c r="D59" s="300">
        <v>0</v>
      </c>
      <c r="E59" s="300">
        <v>0</v>
      </c>
      <c r="F59" s="300">
        <v>0</v>
      </c>
      <c r="G59" s="279">
        <f>ROUNDUP(G63*G56,0)</f>
        <v>0</v>
      </c>
      <c r="H59" s="297" t="str">
        <f>IFERROR(H63*G56,"")</f>
        <v/>
      </c>
      <c r="J59" s="437"/>
      <c r="K59" s="419"/>
      <c r="L59" s="304" t="s">
        <v>182</v>
      </c>
      <c r="M59" s="300">
        <v>0</v>
      </c>
      <c r="N59" s="300">
        <v>0</v>
      </c>
      <c r="O59" s="300">
        <v>0</v>
      </c>
      <c r="P59" s="279">
        <f>ROUNDUP(P63*P56,0)</f>
        <v>0</v>
      </c>
      <c r="Q59" s="297" t="str">
        <f>IFERROR(Q63*P56,"")</f>
        <v/>
      </c>
      <c r="S59" s="3"/>
    </row>
    <row r="60" spans="1:19" ht="12" customHeight="1" x14ac:dyDescent="0.25">
      <c r="A60" s="437"/>
      <c r="B60" s="419"/>
      <c r="C60" s="304" t="s">
        <v>181</v>
      </c>
      <c r="D60" s="300">
        <v>0</v>
      </c>
      <c r="E60" s="301">
        <v>0</v>
      </c>
      <c r="F60" s="301">
        <v>0</v>
      </c>
      <c r="G60" s="279">
        <f>ROUNDUP(G64*G56,0)</f>
        <v>0</v>
      </c>
      <c r="H60" s="297" t="str">
        <f>IFERROR(H64*G56,"")</f>
        <v/>
      </c>
      <c r="J60" s="437"/>
      <c r="K60" s="419"/>
      <c r="L60" s="304" t="s">
        <v>181</v>
      </c>
      <c r="M60" s="300">
        <v>0</v>
      </c>
      <c r="N60" s="301">
        <v>0</v>
      </c>
      <c r="O60" s="301">
        <v>0</v>
      </c>
      <c r="P60" s="279">
        <f>ROUNDUP(P64*P56,0)</f>
        <v>0</v>
      </c>
      <c r="Q60" s="297" t="str">
        <f>IFERROR(Q64*P56,"")</f>
        <v/>
      </c>
      <c r="S60" s="3"/>
    </row>
    <row r="61" spans="1:19" ht="12" customHeight="1" x14ac:dyDescent="0.25">
      <c r="A61" s="437"/>
      <c r="B61" s="419" t="s">
        <v>124</v>
      </c>
      <c r="C61" s="304" t="s">
        <v>179</v>
      </c>
      <c r="D61" s="280" t="str">
        <f>IFERROR(D57/D56,"")</f>
        <v/>
      </c>
      <c r="E61" s="280" t="str">
        <f>IFERROR(E57/E56,"")</f>
        <v/>
      </c>
      <c r="F61" s="280" t="str">
        <f>IFERROR(F57/F56,"")</f>
        <v/>
      </c>
      <c r="G61" s="286">
        <v>0</v>
      </c>
      <c r="H61" s="281" t="str">
        <f>IFERROR(FORECAST(G24,D61:F61,D24:F24),"")</f>
        <v/>
      </c>
      <c r="J61" s="437"/>
      <c r="K61" s="419" t="s">
        <v>124</v>
      </c>
      <c r="L61" s="304" t="s">
        <v>179</v>
      </c>
      <c r="M61" s="280" t="str">
        <f>IFERROR(M57/M56,"")</f>
        <v/>
      </c>
      <c r="N61" s="280" t="str">
        <f>IFERROR(N57/N56,"")</f>
        <v/>
      </c>
      <c r="O61" s="280" t="str">
        <f>IFERROR(O57/O56,"")</f>
        <v/>
      </c>
      <c r="P61" s="286">
        <v>0</v>
      </c>
      <c r="Q61" s="281" t="str">
        <f>IFERROR(FORECAST(P24,M61:O61,M24:O24),"")</f>
        <v/>
      </c>
      <c r="S61" s="3"/>
    </row>
    <row r="62" spans="1:19" ht="12" customHeight="1" x14ac:dyDescent="0.25">
      <c r="A62" s="437"/>
      <c r="B62" s="419"/>
      <c r="C62" s="304" t="s">
        <v>180</v>
      </c>
      <c r="D62" s="280" t="str">
        <f>IFERROR(D58/D56,"")</f>
        <v/>
      </c>
      <c r="E62" s="280" t="str">
        <f>IFERROR(E58/E56,"")</f>
        <v/>
      </c>
      <c r="F62" s="280" t="str">
        <f>IFERROR(F58/F56,"")</f>
        <v/>
      </c>
      <c r="G62" s="286">
        <v>0</v>
      </c>
      <c r="H62" s="281" t="str">
        <f>IFERROR(FORECAST(G24,D62:F62,D24:F24),"")</f>
        <v/>
      </c>
      <c r="J62" s="437"/>
      <c r="K62" s="419"/>
      <c r="L62" s="304" t="s">
        <v>180</v>
      </c>
      <c r="M62" s="280" t="str">
        <f>IFERROR(M58/M56,"")</f>
        <v/>
      </c>
      <c r="N62" s="280" t="str">
        <f>IFERROR(N58/N56,"")</f>
        <v/>
      </c>
      <c r="O62" s="280" t="str">
        <f>IFERROR(O58/O56,"")</f>
        <v/>
      </c>
      <c r="P62" s="286">
        <v>0</v>
      </c>
      <c r="Q62" s="281" t="str">
        <f>IFERROR(FORECAST(P24,M62:O62,M24:O24),"")</f>
        <v/>
      </c>
      <c r="S62" s="3"/>
    </row>
    <row r="63" spans="1:19" ht="12" customHeight="1" x14ac:dyDescent="0.25">
      <c r="A63" s="437"/>
      <c r="B63" s="419"/>
      <c r="C63" s="304" t="s">
        <v>182</v>
      </c>
      <c r="D63" s="280" t="str">
        <f>IFERROR(D59/D56,"")</f>
        <v/>
      </c>
      <c r="E63" s="280" t="str">
        <f>IFERROR(E59/E56,"")</f>
        <v/>
      </c>
      <c r="F63" s="280" t="str">
        <f>IFERROR(F59/F56,"")</f>
        <v/>
      </c>
      <c r="G63" s="286">
        <v>0</v>
      </c>
      <c r="H63" s="281" t="str">
        <f>IFERROR(FORECAST(G24,D63:F63,D24:F24),"")</f>
        <v/>
      </c>
      <c r="J63" s="437"/>
      <c r="K63" s="419"/>
      <c r="L63" s="304" t="s">
        <v>182</v>
      </c>
      <c r="M63" s="280" t="str">
        <f>IFERROR(M59/M56,"")</f>
        <v/>
      </c>
      <c r="N63" s="280" t="str">
        <f>IFERROR(N59/N56,"")</f>
        <v/>
      </c>
      <c r="O63" s="280" t="str">
        <f>IFERROR(O59/O56,"")</f>
        <v/>
      </c>
      <c r="P63" s="286">
        <v>0</v>
      </c>
      <c r="Q63" s="281" t="str">
        <f>IFERROR(FORECAST(P24,M63:O63,M24:O24),"")</f>
        <v/>
      </c>
      <c r="S63" s="3"/>
    </row>
    <row r="64" spans="1:19" ht="12" customHeight="1" x14ac:dyDescent="0.25">
      <c r="A64" s="437"/>
      <c r="B64" s="419"/>
      <c r="C64" s="304" t="s">
        <v>181</v>
      </c>
      <c r="D64" s="299" t="str">
        <f>IFERROR(D60/D56,"")</f>
        <v/>
      </c>
      <c r="E64" s="299" t="str">
        <f t="shared" ref="E64" si="23">IFERROR(E60/E56,"")</f>
        <v/>
      </c>
      <c r="F64" s="299" t="str">
        <f>IFERROR(F60/F56,"")</f>
        <v/>
      </c>
      <c r="G64" s="286">
        <v>0</v>
      </c>
      <c r="H64" s="281" t="str">
        <f>IFERROR(FORECAST(G24,D64:F64,D24:F24),"")</f>
        <v/>
      </c>
      <c r="I64" s="32"/>
      <c r="J64" s="437"/>
      <c r="K64" s="419"/>
      <c r="L64" s="304" t="s">
        <v>181</v>
      </c>
      <c r="M64" s="299" t="str">
        <f>IFERROR(M60/M56,"")</f>
        <v/>
      </c>
      <c r="N64" s="299" t="str">
        <f t="shared" ref="N64" si="24">IFERROR(N60/N56,"")</f>
        <v/>
      </c>
      <c r="O64" s="299" t="str">
        <f>IFERROR(O60/O56,"")</f>
        <v/>
      </c>
      <c r="P64" s="286">
        <v>0</v>
      </c>
      <c r="Q64" s="281" t="str">
        <f>IFERROR(FORECAST(P24,M64:O64,M24:O24),"")</f>
        <v/>
      </c>
    </row>
    <row r="65" spans="1:39" s="293" customFormat="1" ht="12" customHeight="1" x14ac:dyDescent="0.25">
      <c r="A65" s="287"/>
      <c r="B65" s="288"/>
      <c r="C65" s="289"/>
      <c r="D65" s="290" t="str">
        <f>IF(SUM(D57:D60)=D56,"","datos erróneos")</f>
        <v/>
      </c>
      <c r="E65" s="290" t="str">
        <f t="shared" ref="E65:F65" si="25">IF(SUM(E57:E60)=E56,"","datos erróneos")</f>
        <v/>
      </c>
      <c r="F65" s="290" t="str">
        <f t="shared" si="25"/>
        <v/>
      </c>
      <c r="G65" s="290" t="str">
        <f>IF(SUM(G61:G64)=1,"",(IF(SUM(G61:G64)=0,"","datos erróneos")))</f>
        <v/>
      </c>
      <c r="H65" s="291"/>
      <c r="I65" s="292"/>
      <c r="J65" s="287"/>
      <c r="K65" s="288"/>
      <c r="L65" s="289"/>
      <c r="M65" s="290" t="str">
        <f>IF(SUM(M57:M60)=M56,"","datos erróneos")</f>
        <v/>
      </c>
      <c r="N65" s="290" t="str">
        <f t="shared" ref="N65:O65" si="26">IF(SUM(N57:N60)=N56,"","datos erróneos")</f>
        <v/>
      </c>
      <c r="O65" s="290" t="str">
        <f t="shared" si="26"/>
        <v/>
      </c>
      <c r="P65" s="290" t="str">
        <f>IF(SUM(P61:P64)=1,"",(IF(SUM(P61:P64)=0,"","datos erróneos")))</f>
        <v/>
      </c>
      <c r="Q65" s="291"/>
      <c r="R65" s="292"/>
    </row>
    <row r="66" spans="1:39" ht="12" customHeight="1" x14ac:dyDescent="0.25">
      <c r="A66" s="437" t="s">
        <v>365</v>
      </c>
      <c r="B66" s="419" t="s">
        <v>126</v>
      </c>
      <c r="C66" s="419"/>
      <c r="D66" s="283">
        <v>0</v>
      </c>
      <c r="E66" s="284">
        <v>0</v>
      </c>
      <c r="F66" s="284">
        <v>0</v>
      </c>
      <c r="G66" s="422">
        <v>0</v>
      </c>
      <c r="H66" s="422"/>
      <c r="J66" s="437" t="s">
        <v>365</v>
      </c>
      <c r="K66" s="419" t="s">
        <v>126</v>
      </c>
      <c r="L66" s="419"/>
      <c r="M66" s="283">
        <v>0</v>
      </c>
      <c r="N66" s="284">
        <v>0</v>
      </c>
      <c r="O66" s="284">
        <v>0</v>
      </c>
      <c r="P66" s="422">
        <v>0</v>
      </c>
      <c r="Q66" s="422"/>
      <c r="S66" s="3"/>
    </row>
    <row r="67" spans="1:39" ht="12" customHeight="1" x14ac:dyDescent="0.25">
      <c r="A67" s="437"/>
      <c r="B67" s="419" t="s">
        <v>128</v>
      </c>
      <c r="C67" s="304" t="s">
        <v>179</v>
      </c>
      <c r="D67" s="300">
        <v>0</v>
      </c>
      <c r="E67" s="300">
        <v>0</v>
      </c>
      <c r="F67" s="300">
        <v>0</v>
      </c>
      <c r="G67" s="279">
        <f>ROUNDUP(G71*G66,0)</f>
        <v>0</v>
      </c>
      <c r="H67" s="297" t="str">
        <f>IFERROR(H71*G66,"")</f>
        <v/>
      </c>
      <c r="J67" s="437"/>
      <c r="K67" s="419" t="s">
        <v>128</v>
      </c>
      <c r="L67" s="304" t="s">
        <v>179</v>
      </c>
      <c r="M67" s="300">
        <v>0</v>
      </c>
      <c r="N67" s="300">
        <v>0</v>
      </c>
      <c r="O67" s="300">
        <v>0</v>
      </c>
      <c r="P67" s="279">
        <f>ROUNDUP(P71*P66,0)</f>
        <v>0</v>
      </c>
      <c r="Q67" s="297" t="str">
        <f>IFERROR(Q71*P66,"")</f>
        <v/>
      </c>
      <c r="S67" s="3"/>
    </row>
    <row r="68" spans="1:39" ht="12" customHeight="1" x14ac:dyDescent="0.25">
      <c r="A68" s="437"/>
      <c r="B68" s="419"/>
      <c r="C68" s="304" t="s">
        <v>180</v>
      </c>
      <c r="D68" s="300">
        <v>0</v>
      </c>
      <c r="E68" s="300">
        <v>0</v>
      </c>
      <c r="F68" s="300">
        <v>0</v>
      </c>
      <c r="G68" s="279">
        <f>ROUNDUP(G72*G66,0)</f>
        <v>0</v>
      </c>
      <c r="H68" s="297" t="str">
        <f>IFERROR(H72*G66,"")</f>
        <v/>
      </c>
      <c r="J68" s="437"/>
      <c r="K68" s="419"/>
      <c r="L68" s="304" t="s">
        <v>180</v>
      </c>
      <c r="M68" s="300">
        <v>0</v>
      </c>
      <c r="N68" s="300">
        <v>0</v>
      </c>
      <c r="O68" s="300">
        <v>0</v>
      </c>
      <c r="P68" s="279">
        <f>ROUNDUP(P72*P66,0)</f>
        <v>0</v>
      </c>
      <c r="Q68" s="297" t="str">
        <f>IFERROR(Q72*P66,"")</f>
        <v/>
      </c>
      <c r="S68" s="3"/>
    </row>
    <row r="69" spans="1:39" ht="12" customHeight="1" x14ac:dyDescent="0.25">
      <c r="A69" s="437"/>
      <c r="B69" s="419"/>
      <c r="C69" s="304" t="s">
        <v>182</v>
      </c>
      <c r="D69" s="300">
        <v>0</v>
      </c>
      <c r="E69" s="300">
        <v>0</v>
      </c>
      <c r="F69" s="300">
        <v>0</v>
      </c>
      <c r="G69" s="279">
        <f>ROUNDUP(G73*G66,0)</f>
        <v>0</v>
      </c>
      <c r="H69" s="297" t="str">
        <f>IFERROR(H73*G66,"")</f>
        <v/>
      </c>
      <c r="J69" s="437"/>
      <c r="K69" s="419"/>
      <c r="L69" s="304" t="s">
        <v>182</v>
      </c>
      <c r="M69" s="300">
        <v>0</v>
      </c>
      <c r="N69" s="300">
        <v>0</v>
      </c>
      <c r="O69" s="300">
        <v>0</v>
      </c>
      <c r="P69" s="279">
        <f>ROUNDUP(P73*P66,0)</f>
        <v>0</v>
      </c>
      <c r="Q69" s="297" t="str">
        <f>IFERROR(Q73*P66,"")</f>
        <v/>
      </c>
      <c r="S69" s="3"/>
    </row>
    <row r="70" spans="1:39" ht="12" customHeight="1" x14ac:dyDescent="0.25">
      <c r="A70" s="437"/>
      <c r="B70" s="419"/>
      <c r="C70" s="304" t="s">
        <v>181</v>
      </c>
      <c r="D70" s="300">
        <v>0</v>
      </c>
      <c r="E70" s="301">
        <v>0</v>
      </c>
      <c r="F70" s="301">
        <v>0</v>
      </c>
      <c r="G70" s="279">
        <f>ROUNDUP(G74*G66,0)</f>
        <v>0</v>
      </c>
      <c r="H70" s="297" t="str">
        <f>IFERROR(H74*G66,"")</f>
        <v/>
      </c>
      <c r="J70" s="437"/>
      <c r="K70" s="419"/>
      <c r="L70" s="304" t="s">
        <v>181</v>
      </c>
      <c r="M70" s="300">
        <v>0</v>
      </c>
      <c r="N70" s="301">
        <v>0</v>
      </c>
      <c r="O70" s="301">
        <v>0</v>
      </c>
      <c r="P70" s="279">
        <f>ROUNDUP(P74*P66,0)</f>
        <v>0</v>
      </c>
      <c r="Q70" s="297" t="str">
        <f>IFERROR(Q74*P66,"")</f>
        <v/>
      </c>
      <c r="S70" s="3"/>
    </row>
    <row r="71" spans="1:39" ht="12" customHeight="1" x14ac:dyDescent="0.25">
      <c r="A71" s="437"/>
      <c r="B71" s="419" t="s">
        <v>124</v>
      </c>
      <c r="C71" s="304" t="s">
        <v>179</v>
      </c>
      <c r="D71" s="280" t="str">
        <f>IFERROR(D67/D66,"")</f>
        <v/>
      </c>
      <c r="E71" s="280" t="str">
        <f>IFERROR(E67/E66,"")</f>
        <v/>
      </c>
      <c r="F71" s="280" t="str">
        <f>IFERROR(F67/F66,"")</f>
        <v/>
      </c>
      <c r="G71" s="286">
        <v>0</v>
      </c>
      <c r="H71" s="281" t="str">
        <f>IFERROR(FORECAST(G24,D71:F71,D24:F24),"")</f>
        <v/>
      </c>
      <c r="J71" s="437"/>
      <c r="K71" s="419" t="s">
        <v>124</v>
      </c>
      <c r="L71" s="304" t="s">
        <v>179</v>
      </c>
      <c r="M71" s="280" t="str">
        <f>IFERROR(M67/M66,"")</f>
        <v/>
      </c>
      <c r="N71" s="280" t="str">
        <f>IFERROR(N67/N66,"")</f>
        <v/>
      </c>
      <c r="O71" s="280" t="str">
        <f>IFERROR(O67/O66,"")</f>
        <v/>
      </c>
      <c r="P71" s="286">
        <v>0</v>
      </c>
      <c r="Q71" s="281" t="str">
        <f>IFERROR(FORECAST(P24,M71:O71,M24:O24),"")</f>
        <v/>
      </c>
      <c r="S71" s="3"/>
    </row>
    <row r="72" spans="1:39" ht="12" customHeight="1" x14ac:dyDescent="0.25">
      <c r="A72" s="437"/>
      <c r="B72" s="419"/>
      <c r="C72" s="304" t="s">
        <v>180</v>
      </c>
      <c r="D72" s="280" t="str">
        <f>IFERROR(D68/D66,"")</f>
        <v/>
      </c>
      <c r="E72" s="280" t="str">
        <f>IFERROR(E68/E66,"")</f>
        <v/>
      </c>
      <c r="F72" s="280" t="str">
        <f>IFERROR(F68/F66,"")</f>
        <v/>
      </c>
      <c r="G72" s="286">
        <v>0</v>
      </c>
      <c r="H72" s="281" t="str">
        <f>IFERROR(FORECAST(G24,D72:F72,D24:F24),"")</f>
        <v/>
      </c>
      <c r="J72" s="437"/>
      <c r="K72" s="419"/>
      <c r="L72" s="304" t="s">
        <v>180</v>
      </c>
      <c r="M72" s="280" t="str">
        <f>IFERROR(M68/M66,"")</f>
        <v/>
      </c>
      <c r="N72" s="280" t="str">
        <f>IFERROR(N68/N66,"")</f>
        <v/>
      </c>
      <c r="O72" s="280" t="str">
        <f>IFERROR(O68/O66,"")</f>
        <v/>
      </c>
      <c r="P72" s="286">
        <v>0</v>
      </c>
      <c r="Q72" s="281" t="str">
        <f>IFERROR(FORECAST(P24,M72:O72,M24:O24),"")</f>
        <v/>
      </c>
      <c r="S72" s="3"/>
    </row>
    <row r="73" spans="1:39" ht="12" customHeight="1" x14ac:dyDescent="0.25">
      <c r="A73" s="437"/>
      <c r="B73" s="419"/>
      <c r="C73" s="304" t="s">
        <v>182</v>
      </c>
      <c r="D73" s="280" t="str">
        <f>IFERROR(D69/D66,"")</f>
        <v/>
      </c>
      <c r="E73" s="280" t="str">
        <f>IFERROR(E69/E66,"")</f>
        <v/>
      </c>
      <c r="F73" s="280" t="str">
        <f>IFERROR(F69/F66,"")</f>
        <v/>
      </c>
      <c r="G73" s="286">
        <v>0</v>
      </c>
      <c r="H73" s="281" t="str">
        <f>IFERROR(FORECAST(G24,D73:F73,D24:F24),"")</f>
        <v/>
      </c>
      <c r="J73" s="437"/>
      <c r="K73" s="419"/>
      <c r="L73" s="304" t="s">
        <v>182</v>
      </c>
      <c r="M73" s="280" t="str">
        <f>IFERROR(M69/M66,"")</f>
        <v/>
      </c>
      <c r="N73" s="280" t="str">
        <f>IFERROR(N69/N66,"")</f>
        <v/>
      </c>
      <c r="O73" s="280" t="str">
        <f>IFERROR(O69/O66,"")</f>
        <v/>
      </c>
      <c r="P73" s="286">
        <v>0</v>
      </c>
      <c r="Q73" s="281" t="str">
        <f>IFERROR(FORECAST(P24,M73:O73,M24:O24),"")</f>
        <v/>
      </c>
      <c r="S73" s="3"/>
    </row>
    <row r="74" spans="1:39" ht="12" customHeight="1" x14ac:dyDescent="0.25">
      <c r="A74" s="437"/>
      <c r="B74" s="419"/>
      <c r="C74" s="304" t="s">
        <v>181</v>
      </c>
      <c r="D74" s="299" t="str">
        <f>IFERROR(D70/D66,"")</f>
        <v/>
      </c>
      <c r="E74" s="299" t="str">
        <f t="shared" ref="E74" si="27">IFERROR(E70/E66,"")</f>
        <v/>
      </c>
      <c r="F74" s="299" t="str">
        <f>IFERROR(F70/F66,"")</f>
        <v/>
      </c>
      <c r="G74" s="286">
        <v>0</v>
      </c>
      <c r="H74" s="281" t="str">
        <f>IFERROR(FORECAST(G24,D74:F74,D24:F24),"")</f>
        <v/>
      </c>
      <c r="I74" s="32"/>
      <c r="J74" s="437"/>
      <c r="K74" s="419"/>
      <c r="L74" s="304" t="s">
        <v>181</v>
      </c>
      <c r="M74" s="299" t="str">
        <f>IFERROR(M70/M66,"")</f>
        <v/>
      </c>
      <c r="N74" s="299" t="str">
        <f t="shared" ref="N74" si="28">IFERROR(N70/N66,"")</f>
        <v/>
      </c>
      <c r="O74" s="299" t="str">
        <f>IFERROR(O70/O66,"")</f>
        <v/>
      </c>
      <c r="P74" s="286">
        <v>0</v>
      </c>
      <c r="Q74" s="281" t="str">
        <f>IFERROR(FORECAST(P24,M74:O74,M24:O24),"")</f>
        <v/>
      </c>
    </row>
    <row r="75" spans="1:39" s="293" customFormat="1" ht="12" customHeight="1" x14ac:dyDescent="0.25">
      <c r="A75" s="287"/>
      <c r="B75" s="288"/>
      <c r="C75" s="289"/>
      <c r="D75" s="290" t="str">
        <f>IF(SUM(D67:D70)=D66,"","datos erróneos")</f>
        <v/>
      </c>
      <c r="E75" s="290" t="str">
        <f t="shared" ref="E75:F75" si="29">IF(SUM(E67:E70)=E66,"","datos erróneos")</f>
        <v/>
      </c>
      <c r="F75" s="290" t="str">
        <f t="shared" si="29"/>
        <v/>
      </c>
      <c r="G75" s="290" t="str">
        <f>IF(SUM(G71:G74)=1,"",(IF(SUM(G71:G74)=0,"","datos erróneos")))</f>
        <v/>
      </c>
      <c r="H75" s="291"/>
      <c r="I75" s="292"/>
      <c r="J75" s="287"/>
      <c r="K75" s="288"/>
      <c r="L75" s="289"/>
      <c r="M75" s="290" t="str">
        <f>IF(SUM(M67:M70)=M66,"","datos erróneos")</f>
        <v/>
      </c>
      <c r="N75" s="290" t="str">
        <f t="shared" ref="N75:O75" si="30">IF(SUM(N67:N70)=N66,"","datos erróneos")</f>
        <v/>
      </c>
      <c r="O75" s="290" t="str">
        <f t="shared" si="30"/>
        <v/>
      </c>
      <c r="P75" s="290" t="str">
        <f>IF(SUM(P71:P74)=1,"",(IF(SUM(P71:P74)=0,"","datos erróneos")))</f>
        <v/>
      </c>
      <c r="Q75" s="291"/>
      <c r="R75" s="292"/>
    </row>
    <row r="76" spans="1:39" ht="13.5" customHeight="1" x14ac:dyDescent="0.25">
      <c r="A76" s="38" t="s">
        <v>129</v>
      </c>
      <c r="B76" s="39"/>
      <c r="C76" s="39"/>
      <c r="D76" s="36"/>
      <c r="E76" s="39"/>
      <c r="F76" s="39"/>
      <c r="G76" s="39"/>
      <c r="H76" s="39"/>
      <c r="I76" s="40"/>
      <c r="J76" s="36"/>
      <c r="K76" s="36"/>
      <c r="L76" s="36"/>
      <c r="M76" s="39"/>
      <c r="N76" s="39"/>
      <c r="O76" s="39"/>
      <c r="P76" s="39"/>
      <c r="Q76" s="39"/>
      <c r="R76" s="42"/>
      <c r="S76" s="1"/>
      <c r="T76" s="1"/>
      <c r="U76" s="1"/>
      <c r="V76" s="1"/>
      <c r="W76" s="1"/>
      <c r="X76" s="1"/>
      <c r="Y76" s="1"/>
      <c r="Z76" s="1"/>
      <c r="AA76" s="1"/>
      <c r="AB76" s="1"/>
      <c r="AC76" s="1"/>
      <c r="AD76" s="1"/>
      <c r="AE76" s="1"/>
      <c r="AF76" s="1"/>
      <c r="AG76" s="1"/>
      <c r="AH76" s="1"/>
      <c r="AI76" s="1"/>
      <c r="AJ76" s="1"/>
      <c r="AK76" s="1"/>
      <c r="AL76" s="1"/>
      <c r="AM76" s="1"/>
    </row>
    <row r="77" spans="1:39" s="1" customFormat="1" ht="13.5" customHeight="1" x14ac:dyDescent="0.25">
      <c r="A77" s="38" t="s">
        <v>131</v>
      </c>
      <c r="B77" s="41"/>
      <c r="C77" s="41"/>
      <c r="D77" s="41"/>
      <c r="E77" s="41"/>
      <c r="F77" s="41"/>
      <c r="G77" s="41"/>
      <c r="H77" s="41"/>
      <c r="I77" s="42"/>
      <c r="J77" s="43"/>
      <c r="K77" s="43"/>
      <c r="L77" s="43"/>
      <c r="M77" s="41"/>
      <c r="N77" s="41"/>
      <c r="O77" s="41"/>
      <c r="P77" s="41"/>
      <c r="Q77" s="41"/>
      <c r="R77" s="42"/>
    </row>
    <row r="78" spans="1:39" s="1" customFormat="1" ht="42" customHeight="1" x14ac:dyDescent="0.25">
      <c r="A78" s="425" t="s">
        <v>220</v>
      </c>
      <c r="B78" s="425"/>
      <c r="C78" s="425"/>
      <c r="D78" s="425"/>
      <c r="E78" s="425"/>
      <c r="F78" s="425"/>
      <c r="G78" s="425"/>
      <c r="H78" s="425"/>
      <c r="I78" s="425"/>
      <c r="J78" s="425"/>
      <c r="K78" s="425"/>
      <c r="L78" s="425"/>
      <c r="M78" s="425"/>
      <c r="N78" s="425"/>
      <c r="O78" s="425"/>
      <c r="P78" s="425"/>
      <c r="Q78" s="425"/>
      <c r="R78" s="42"/>
    </row>
    <row r="79" spans="1:39" s="1" customFormat="1" ht="13.5" customHeight="1" x14ac:dyDescent="0.25">
      <c r="A79" s="38" t="s">
        <v>130</v>
      </c>
      <c r="B79" s="41"/>
      <c r="C79" s="41"/>
      <c r="D79" s="41"/>
      <c r="E79" s="41"/>
      <c r="F79" s="41"/>
      <c r="G79" s="41"/>
      <c r="H79" s="41"/>
      <c r="I79" s="42"/>
      <c r="J79" s="43"/>
      <c r="K79" s="43"/>
      <c r="L79" s="43"/>
      <c r="M79" s="41"/>
      <c r="N79" s="41"/>
      <c r="O79" s="41"/>
      <c r="P79" s="41"/>
      <c r="Q79" s="41"/>
      <c r="R79" s="42"/>
    </row>
    <row r="80" spans="1:39" s="1" customFormat="1" ht="21" customHeight="1" x14ac:dyDescent="0.25">
      <c r="A80" s="42"/>
      <c r="B80" s="41"/>
      <c r="C80" s="41"/>
      <c r="D80" s="41"/>
      <c r="E80" s="41"/>
      <c r="F80" s="41"/>
      <c r="G80" s="41"/>
      <c r="H80" s="41"/>
      <c r="I80" s="42"/>
      <c r="J80" s="43"/>
      <c r="K80" s="43"/>
      <c r="L80" s="43"/>
      <c r="M80" s="41"/>
      <c r="N80" s="41"/>
      <c r="O80" s="41"/>
      <c r="P80" s="41"/>
      <c r="Q80" s="41"/>
      <c r="R80" s="42"/>
    </row>
    <row r="83" spans="1:17" ht="15" customHeight="1" x14ac:dyDescent="0.25">
      <c r="A83" s="434"/>
      <c r="B83" s="434"/>
      <c r="C83" s="434"/>
      <c r="D83" s="434"/>
      <c r="E83" s="434"/>
      <c r="F83" s="434"/>
      <c r="G83" s="434"/>
      <c r="H83" s="434"/>
      <c r="I83" s="434"/>
      <c r="J83" s="434"/>
      <c r="K83" s="434"/>
      <c r="L83" s="434"/>
      <c r="M83" s="434"/>
      <c r="N83" s="434"/>
      <c r="O83" s="434"/>
      <c r="P83" s="434"/>
      <c r="Q83" s="434"/>
    </row>
    <row r="84" spans="1:17" x14ac:dyDescent="0.25">
      <c r="A84" s="434"/>
      <c r="B84" s="434"/>
      <c r="C84" s="434"/>
      <c r="D84" s="434"/>
      <c r="E84" s="434"/>
      <c r="F84" s="434"/>
      <c r="G84" s="434"/>
      <c r="H84" s="434"/>
      <c r="I84" s="434"/>
      <c r="J84" s="434"/>
      <c r="K84" s="434"/>
      <c r="L84" s="434"/>
      <c r="M84" s="434"/>
      <c r="N84" s="434"/>
      <c r="O84" s="434"/>
      <c r="P84" s="434"/>
      <c r="Q84" s="434"/>
    </row>
    <row r="85" spans="1:17" x14ac:dyDescent="0.25">
      <c r="A85" s="434"/>
      <c r="B85" s="434"/>
      <c r="C85" s="434"/>
      <c r="D85" s="434"/>
      <c r="E85" s="434"/>
      <c r="F85" s="434"/>
      <c r="G85" s="434"/>
      <c r="H85" s="434"/>
      <c r="I85" s="434"/>
      <c r="J85" s="434"/>
      <c r="K85" s="434"/>
      <c r="L85" s="434"/>
      <c r="M85" s="434"/>
      <c r="N85" s="434"/>
      <c r="O85" s="434"/>
      <c r="P85" s="434"/>
      <c r="Q85" s="434"/>
    </row>
    <row r="86" spans="1:17" x14ac:dyDescent="0.25">
      <c r="A86" s="434"/>
      <c r="B86" s="434"/>
      <c r="C86" s="434"/>
      <c r="D86" s="434"/>
      <c r="E86" s="434"/>
      <c r="F86" s="434"/>
      <c r="G86" s="434"/>
      <c r="H86" s="434"/>
      <c r="I86" s="434"/>
      <c r="J86" s="434"/>
      <c r="K86" s="434"/>
      <c r="L86" s="434"/>
      <c r="M86" s="434"/>
      <c r="N86" s="434"/>
      <c r="O86" s="434"/>
      <c r="P86" s="434"/>
      <c r="Q86" s="434"/>
    </row>
    <row r="87" spans="1:17" x14ac:dyDescent="0.25">
      <c r="A87" s="434"/>
      <c r="B87" s="434"/>
      <c r="C87" s="434"/>
      <c r="D87" s="434"/>
      <c r="E87" s="434"/>
      <c r="F87" s="434"/>
      <c r="G87" s="434"/>
      <c r="H87" s="434"/>
      <c r="I87" s="434"/>
      <c r="J87" s="434"/>
      <c r="K87" s="434"/>
      <c r="L87" s="434"/>
      <c r="M87" s="434"/>
      <c r="N87" s="434"/>
      <c r="O87" s="434"/>
      <c r="P87" s="434"/>
      <c r="Q87" s="434"/>
    </row>
    <row r="88" spans="1:17" x14ac:dyDescent="0.25">
      <c r="A88" s="434"/>
      <c r="B88" s="434"/>
      <c r="C88" s="434"/>
      <c r="D88" s="434"/>
      <c r="E88" s="434"/>
      <c r="F88" s="434"/>
      <c r="G88" s="434"/>
      <c r="H88" s="434"/>
      <c r="I88" s="434"/>
      <c r="J88" s="434"/>
      <c r="K88" s="434"/>
      <c r="L88" s="434"/>
      <c r="M88" s="434"/>
      <c r="N88" s="434"/>
      <c r="O88" s="434"/>
      <c r="P88" s="434"/>
      <c r="Q88" s="434"/>
    </row>
    <row r="89" spans="1:17" hidden="1" x14ac:dyDescent="0.25">
      <c r="A89" s="434"/>
      <c r="B89" s="434"/>
      <c r="C89" s="434"/>
      <c r="D89" s="434"/>
      <c r="E89" s="434"/>
      <c r="F89" s="434"/>
      <c r="G89" s="434"/>
      <c r="H89" s="434"/>
      <c r="I89" s="434"/>
      <c r="J89" s="434"/>
      <c r="K89" s="434"/>
      <c r="L89" s="434"/>
      <c r="M89" s="434"/>
      <c r="N89" s="434"/>
      <c r="O89" s="434"/>
      <c r="P89" s="434"/>
      <c r="Q89" s="434"/>
    </row>
    <row r="90" spans="1:17" hidden="1" x14ac:dyDescent="0.25">
      <c r="A90" s="434"/>
      <c r="B90" s="434"/>
      <c r="C90" s="434"/>
      <c r="D90" s="434"/>
      <c r="E90" s="434"/>
      <c r="F90" s="434"/>
      <c r="G90" s="434"/>
      <c r="H90" s="434"/>
      <c r="I90" s="434"/>
      <c r="J90" s="434"/>
      <c r="K90" s="434"/>
      <c r="L90" s="434"/>
      <c r="M90" s="434"/>
      <c r="N90" s="434"/>
      <c r="O90" s="434"/>
      <c r="P90" s="434"/>
      <c r="Q90" s="434"/>
    </row>
    <row r="91" spans="1:17" x14ac:dyDescent="0.25">
      <c r="A91" s="434"/>
      <c r="B91" s="434"/>
      <c r="C91" s="434"/>
      <c r="D91" s="434"/>
      <c r="E91" s="434"/>
      <c r="F91" s="434"/>
      <c r="G91" s="434"/>
      <c r="H91" s="434"/>
      <c r="I91" s="434"/>
      <c r="J91" s="434"/>
      <c r="K91" s="434"/>
      <c r="L91" s="434"/>
      <c r="M91" s="434"/>
      <c r="N91" s="434"/>
      <c r="O91" s="434"/>
      <c r="P91" s="434"/>
      <c r="Q91" s="434"/>
    </row>
  </sheetData>
  <sheetProtection algorithmName="SHA-512" hashValue="cOmzqyU1hc40K6K8Gr34sPrunnowfPn3IjbKwuwlKorfh+R+OfZQf1T13m16dXPojzW8S2rmK58U97c+En4XMQ==" saltValue="ZZpU/99k3wRToAcPF4n74g==" spinCount="100000" sheet="1" objects="1" scenarios="1"/>
  <mergeCells count="86">
    <mergeCell ref="A1:O1"/>
    <mergeCell ref="A2:O2"/>
    <mergeCell ref="A78:Q78"/>
    <mergeCell ref="P26:Q26"/>
    <mergeCell ref="B27:B30"/>
    <mergeCell ref="K27:K30"/>
    <mergeCell ref="B31:B34"/>
    <mergeCell ref="K31:K34"/>
    <mergeCell ref="A26:A34"/>
    <mergeCell ref="B26:C26"/>
    <mergeCell ref="G26:H26"/>
    <mergeCell ref="J26:J34"/>
    <mergeCell ref="K26:L26"/>
    <mergeCell ref="P36:Q36"/>
    <mergeCell ref="B37:B40"/>
    <mergeCell ref="K37:K40"/>
    <mergeCell ref="A4:Q4"/>
    <mergeCell ref="A24:C25"/>
    <mergeCell ref="G24:H24"/>
    <mergeCell ref="J24:L25"/>
    <mergeCell ref="P24:Q24"/>
    <mergeCell ref="A11:C12"/>
    <mergeCell ref="G11:H11"/>
    <mergeCell ref="J11:L12"/>
    <mergeCell ref="P11:Q11"/>
    <mergeCell ref="A13:A21"/>
    <mergeCell ref="B13:C13"/>
    <mergeCell ref="G13:H13"/>
    <mergeCell ref="J13:J21"/>
    <mergeCell ref="O11:O12"/>
    <mergeCell ref="D24:D25"/>
    <mergeCell ref="O24:O25"/>
    <mergeCell ref="A36:A44"/>
    <mergeCell ref="B36:C36"/>
    <mergeCell ref="G36:H36"/>
    <mergeCell ref="J36:J44"/>
    <mergeCell ref="K36:L36"/>
    <mergeCell ref="B41:B44"/>
    <mergeCell ref="K41:K44"/>
    <mergeCell ref="P46:Q46"/>
    <mergeCell ref="B47:B50"/>
    <mergeCell ref="K47:K50"/>
    <mergeCell ref="B51:B54"/>
    <mergeCell ref="K51:K54"/>
    <mergeCell ref="A46:A54"/>
    <mergeCell ref="B46:C46"/>
    <mergeCell ref="G46:H46"/>
    <mergeCell ref="J46:J54"/>
    <mergeCell ref="K46:L46"/>
    <mergeCell ref="P56:Q56"/>
    <mergeCell ref="B57:B60"/>
    <mergeCell ref="K57:K60"/>
    <mergeCell ref="B61:B64"/>
    <mergeCell ref="K61:K64"/>
    <mergeCell ref="K71:K74"/>
    <mergeCell ref="A56:A64"/>
    <mergeCell ref="B56:C56"/>
    <mergeCell ref="G56:H56"/>
    <mergeCell ref="J56:J64"/>
    <mergeCell ref="K56:L56"/>
    <mergeCell ref="A83:Q91"/>
    <mergeCell ref="P13:Q13"/>
    <mergeCell ref="B14:B17"/>
    <mergeCell ref="K14:K17"/>
    <mergeCell ref="B18:B21"/>
    <mergeCell ref="K18:K21"/>
    <mergeCell ref="A66:A74"/>
    <mergeCell ref="B66:C66"/>
    <mergeCell ref="G66:H66"/>
    <mergeCell ref="J66:J74"/>
    <mergeCell ref="K66:L66"/>
    <mergeCell ref="P66:Q66"/>
    <mergeCell ref="B67:B70"/>
    <mergeCell ref="K67:K70"/>
    <mergeCell ref="B71:B74"/>
    <mergeCell ref="E24:E25"/>
    <mergeCell ref="F24:F25"/>
    <mergeCell ref="M24:M25"/>
    <mergeCell ref="N24:N25"/>
    <mergeCell ref="K13:L13"/>
    <mergeCell ref="A6:Q8"/>
    <mergeCell ref="D11:D12"/>
    <mergeCell ref="E11:E12"/>
    <mergeCell ref="F11:F12"/>
    <mergeCell ref="M11:M12"/>
    <mergeCell ref="N11:N12"/>
  </mergeCells>
  <hyperlinks>
    <hyperlink ref="P1" location="Inicio!A1" display="Ir a Tabla de contenido"/>
  </hyperlinks>
  <pageMargins left="0.7" right="0.7" top="0.75" bottom="0.75" header="0.3" footer="0.3"/>
  <pageSetup paperSize="9" scale="76" fitToHeight="0" orientation="landscape" r:id="rId1"/>
  <ignoredErrors>
    <ignoredError sqref="L29 L33 L39 L43 L49 L53 L59 L63 L69 L73" twoDigitTextYear="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pageSetUpPr fitToPage="1"/>
  </sheetPr>
  <dimension ref="A1:AM88"/>
  <sheetViews>
    <sheetView showGridLines="0" zoomScaleNormal="100" workbookViewId="0">
      <selection activeCell="Q4" sqref="Q4"/>
    </sheetView>
  </sheetViews>
  <sheetFormatPr baseColWidth="10" defaultRowHeight="15" x14ac:dyDescent="0.25"/>
  <cols>
    <col min="1" max="1" width="12.28515625" style="26" customWidth="1"/>
    <col min="2" max="2" width="19.5703125" style="26" customWidth="1"/>
    <col min="3" max="3" width="7.42578125" style="26" customWidth="1"/>
    <col min="4" max="8" width="12.42578125" style="26" customWidth="1"/>
    <col min="9" max="9" width="1.7109375" style="26" customWidth="1"/>
    <col min="10" max="10" width="12.140625" style="26" customWidth="1"/>
    <col min="11" max="11" width="19.5703125" style="26" customWidth="1"/>
    <col min="12" max="12" width="7.42578125" style="26" customWidth="1"/>
    <col min="13" max="17" width="12.42578125" style="26" customWidth="1"/>
    <col min="18" max="18" width="2.7109375" style="26" customWidth="1"/>
    <col min="19" max="19" width="34.5703125" hidden="1" customWidth="1"/>
    <col min="20" max="24" width="5.140625" hidden="1" customWidth="1"/>
    <col min="25" max="33" width="0" hidden="1" customWidth="1"/>
    <col min="34" max="35" width="11.42578125" hidden="1" customWidth="1"/>
    <col min="36" max="38" width="0" hidden="1" customWidth="1"/>
  </cols>
  <sheetData>
    <row r="1" spans="1:19" ht="24.75" customHeight="1" x14ac:dyDescent="0.35">
      <c r="A1" s="438" t="s">
        <v>8</v>
      </c>
      <c r="B1" s="438"/>
      <c r="C1" s="438"/>
      <c r="D1" s="438"/>
      <c r="E1" s="438"/>
      <c r="F1" s="438"/>
      <c r="G1" s="438"/>
      <c r="H1" s="438"/>
      <c r="I1" s="438"/>
      <c r="J1" s="438"/>
      <c r="K1" s="438"/>
      <c r="L1" s="438"/>
      <c r="M1" s="438"/>
      <c r="N1" s="438"/>
      <c r="O1" s="438"/>
      <c r="P1" s="66" t="s">
        <v>87</v>
      </c>
      <c r="Q1" s="25"/>
    </row>
    <row r="2" spans="1:19" ht="22.5" customHeight="1" thickBot="1" x14ac:dyDescent="0.35">
      <c r="A2" s="459" t="s">
        <v>269</v>
      </c>
      <c r="B2" s="459"/>
      <c r="C2" s="459"/>
      <c r="D2" s="459"/>
      <c r="E2" s="459"/>
      <c r="F2" s="459"/>
      <c r="G2" s="459"/>
      <c r="H2" s="459"/>
      <c r="I2" s="459"/>
      <c r="J2" s="459"/>
      <c r="K2" s="459"/>
      <c r="L2" s="459"/>
      <c r="M2" s="459"/>
      <c r="N2" s="459"/>
      <c r="O2" s="459"/>
    </row>
    <row r="3" spans="1:19" ht="33.75" customHeight="1" thickTop="1" x14ac:dyDescent="0.4">
      <c r="A3" s="440" t="s">
        <v>309</v>
      </c>
      <c r="B3" s="440"/>
      <c r="C3" s="440"/>
      <c r="D3" s="440"/>
      <c r="E3" s="440"/>
      <c r="F3" s="440"/>
      <c r="G3" s="440"/>
      <c r="H3" s="440"/>
      <c r="I3" s="440"/>
      <c r="J3" s="440"/>
      <c r="K3" s="440"/>
      <c r="L3" s="440"/>
      <c r="M3" s="440"/>
      <c r="N3" s="440"/>
      <c r="O3" s="440"/>
      <c r="P3" s="440"/>
      <c r="Q3" s="440"/>
    </row>
    <row r="4" spans="1:19" ht="20.25" customHeight="1" x14ac:dyDescent="0.4">
      <c r="A4" s="214" t="s">
        <v>330</v>
      </c>
      <c r="B4" s="211"/>
      <c r="C4" s="211"/>
      <c r="D4" s="211"/>
      <c r="E4" s="211"/>
      <c r="F4" s="211"/>
      <c r="G4" s="211"/>
      <c r="H4" s="211"/>
      <c r="I4" s="211"/>
      <c r="J4" s="211"/>
      <c r="K4" s="211"/>
      <c r="L4" s="211"/>
      <c r="M4" s="211"/>
      <c r="N4" s="211"/>
      <c r="O4" s="211"/>
      <c r="P4" s="211"/>
      <c r="Q4" s="211"/>
    </row>
    <row r="5" spans="1:19" ht="18" customHeight="1" x14ac:dyDescent="0.25">
      <c r="A5" s="460" t="s">
        <v>341</v>
      </c>
      <c r="B5" s="460"/>
      <c r="C5" s="460"/>
      <c r="D5" s="460"/>
      <c r="E5" s="460"/>
      <c r="F5" s="460"/>
      <c r="G5" s="460"/>
      <c r="H5" s="460"/>
      <c r="I5" s="460"/>
      <c r="J5" s="460"/>
      <c r="K5" s="460"/>
      <c r="L5" s="460"/>
      <c r="M5" s="460"/>
      <c r="N5" s="460"/>
      <c r="O5" s="460"/>
      <c r="P5" s="460"/>
      <c r="Q5" s="460"/>
    </row>
    <row r="6" spans="1:19" ht="18" customHeight="1" x14ac:dyDescent="0.25">
      <c r="A6" s="461"/>
      <c r="B6" s="461"/>
      <c r="C6" s="461"/>
      <c r="D6" s="461"/>
      <c r="E6" s="461"/>
      <c r="F6" s="461"/>
      <c r="G6" s="461"/>
      <c r="H6" s="461"/>
      <c r="I6" s="461"/>
      <c r="J6" s="461"/>
      <c r="K6" s="461"/>
      <c r="L6" s="461"/>
      <c r="M6" s="461"/>
      <c r="N6" s="461"/>
      <c r="O6" s="461"/>
      <c r="P6" s="461"/>
      <c r="Q6" s="461"/>
    </row>
    <row r="7" spans="1:19" ht="14.25" customHeight="1" x14ac:dyDescent="0.25">
      <c r="A7" s="456" t="s">
        <v>231</v>
      </c>
      <c r="B7" s="456"/>
      <c r="C7" s="456"/>
      <c r="D7" s="456"/>
      <c r="E7" s="456"/>
      <c r="F7" s="456"/>
      <c r="G7" s="456"/>
      <c r="H7" s="456"/>
      <c r="I7" s="456"/>
      <c r="J7" s="456"/>
      <c r="K7" s="456"/>
      <c r="L7" s="456"/>
      <c r="M7" s="456"/>
      <c r="N7" s="456"/>
      <c r="O7" s="456"/>
      <c r="P7" s="456"/>
      <c r="Q7" s="456"/>
    </row>
    <row r="8" spans="1:19" ht="27.75" customHeight="1" x14ac:dyDescent="0.25">
      <c r="A8" s="158" t="s">
        <v>376</v>
      </c>
      <c r="B8" s="32"/>
      <c r="C8" s="32"/>
      <c r="D8" s="32"/>
      <c r="E8" s="32"/>
      <c r="F8" s="32"/>
      <c r="G8" s="32"/>
      <c r="H8" s="32"/>
    </row>
    <row r="9" spans="1:19" ht="22.5" customHeight="1" x14ac:dyDescent="0.25">
      <c r="A9" s="466" t="s">
        <v>229</v>
      </c>
      <c r="B9" s="466"/>
      <c r="C9" s="466"/>
      <c r="D9" s="464">
        <v>2012</v>
      </c>
      <c r="E9" s="464">
        <v>2013</v>
      </c>
      <c r="F9" s="464">
        <v>2014</v>
      </c>
      <c r="G9" s="467">
        <v>2015</v>
      </c>
      <c r="H9" s="467"/>
      <c r="J9" s="466" t="s">
        <v>310</v>
      </c>
      <c r="K9" s="466"/>
      <c r="L9" s="466"/>
      <c r="M9" s="464">
        <v>2012</v>
      </c>
      <c r="N9" s="464">
        <v>2013</v>
      </c>
      <c r="O9" s="464">
        <v>2014</v>
      </c>
      <c r="P9" s="467">
        <v>2015</v>
      </c>
      <c r="Q9" s="467"/>
      <c r="S9" s="3"/>
    </row>
    <row r="10" spans="1:19" ht="23.25" customHeight="1" x14ac:dyDescent="0.25">
      <c r="A10" s="466"/>
      <c r="B10" s="466"/>
      <c r="C10" s="466"/>
      <c r="D10" s="464"/>
      <c r="E10" s="464"/>
      <c r="F10" s="464"/>
      <c r="G10" s="302" t="s">
        <v>125</v>
      </c>
      <c r="H10" s="302" t="s">
        <v>127</v>
      </c>
      <c r="J10" s="466"/>
      <c r="K10" s="466"/>
      <c r="L10" s="466"/>
      <c r="M10" s="464"/>
      <c r="N10" s="464"/>
      <c r="O10" s="464"/>
      <c r="P10" s="302" t="s">
        <v>125</v>
      </c>
      <c r="Q10" s="302" t="s">
        <v>127</v>
      </c>
      <c r="S10" s="3"/>
    </row>
    <row r="11" spans="1:19" ht="12" customHeight="1" x14ac:dyDescent="0.25">
      <c r="A11" s="420" t="s">
        <v>194</v>
      </c>
      <c r="B11" s="419" t="s">
        <v>335</v>
      </c>
      <c r="C11" s="419"/>
      <c r="D11" s="295">
        <f>SUM(D24,D34,D44,D54,D64)</f>
        <v>0</v>
      </c>
      <c r="E11" s="295">
        <f t="shared" ref="E11:F11" si="0">SUM(E24,E34,E44,E54,E64)</f>
        <v>0</v>
      </c>
      <c r="F11" s="295">
        <f t="shared" si="0"/>
        <v>0</v>
      </c>
      <c r="G11" s="442">
        <f>SUM(G24,G34,G44,G54,G64)</f>
        <v>0</v>
      </c>
      <c r="H11" s="442"/>
      <c r="J11" s="420" t="s">
        <v>194</v>
      </c>
      <c r="K11" s="419" t="s">
        <v>335</v>
      </c>
      <c r="L11" s="419"/>
      <c r="M11" s="295">
        <f>SUM(M24,M34,M44,M54,M64)</f>
        <v>0</v>
      </c>
      <c r="N11" s="295">
        <f t="shared" ref="N11:O11" si="1">SUM(N24,N34,N44,N54,N64)</f>
        <v>0</v>
      </c>
      <c r="O11" s="295">
        <f t="shared" si="1"/>
        <v>0</v>
      </c>
      <c r="P11" s="442">
        <f>SUM(P24,P34,P44,P54,P64)</f>
        <v>0</v>
      </c>
      <c r="Q11" s="442"/>
      <c r="S11" s="3"/>
    </row>
    <row r="12" spans="1:19" ht="12" customHeight="1" x14ac:dyDescent="0.25">
      <c r="A12" s="420"/>
      <c r="B12" s="419" t="s">
        <v>336</v>
      </c>
      <c r="C12" s="303" t="s">
        <v>179</v>
      </c>
      <c r="D12" s="295">
        <f t="shared" ref="D12:F15" si="2">SUM(D25,D35,D45,D55,D65)</f>
        <v>0</v>
      </c>
      <c r="E12" s="295">
        <f t="shared" si="2"/>
        <v>0</v>
      </c>
      <c r="F12" s="295">
        <f t="shared" si="2"/>
        <v>0</v>
      </c>
      <c r="G12" s="297" t="str">
        <f>IFERROR(G16*G11,"")</f>
        <v/>
      </c>
      <c r="H12" s="297" t="str">
        <f>IFERROR(H16*G11,"")</f>
        <v/>
      </c>
      <c r="J12" s="420"/>
      <c r="K12" s="419" t="s">
        <v>336</v>
      </c>
      <c r="L12" s="303" t="s">
        <v>179</v>
      </c>
      <c r="M12" s="295">
        <f t="shared" ref="M12:O15" si="3">SUM(M25,M35,M45,M55,M65)</f>
        <v>0</v>
      </c>
      <c r="N12" s="295">
        <f t="shared" si="3"/>
        <v>0</v>
      </c>
      <c r="O12" s="295">
        <f t="shared" si="3"/>
        <v>0</v>
      </c>
      <c r="P12" s="297" t="str">
        <f>IFERROR(P16*P11,"")</f>
        <v/>
      </c>
      <c r="Q12" s="297" t="str">
        <f>IFERROR(Q16*P11,"")</f>
        <v/>
      </c>
      <c r="S12" s="3"/>
    </row>
    <row r="13" spans="1:19" ht="12" customHeight="1" x14ac:dyDescent="0.25">
      <c r="A13" s="420"/>
      <c r="B13" s="419"/>
      <c r="C13" s="303" t="s">
        <v>180</v>
      </c>
      <c r="D13" s="295">
        <f t="shared" si="2"/>
        <v>0</v>
      </c>
      <c r="E13" s="295">
        <f t="shared" si="2"/>
        <v>0</v>
      </c>
      <c r="F13" s="295">
        <f t="shared" si="2"/>
        <v>0</v>
      </c>
      <c r="G13" s="297" t="str">
        <f>IFERROR(G17*G11,"")</f>
        <v/>
      </c>
      <c r="H13" s="297" t="str">
        <f>IFERROR(H17*G11,"")</f>
        <v/>
      </c>
      <c r="J13" s="420"/>
      <c r="K13" s="419"/>
      <c r="L13" s="303" t="s">
        <v>180</v>
      </c>
      <c r="M13" s="295">
        <f t="shared" si="3"/>
        <v>0</v>
      </c>
      <c r="N13" s="295">
        <f t="shared" si="3"/>
        <v>0</v>
      </c>
      <c r="O13" s="295">
        <f t="shared" si="3"/>
        <v>0</v>
      </c>
      <c r="P13" s="297" t="str">
        <f>IFERROR(P17*P11,"")</f>
        <v/>
      </c>
      <c r="Q13" s="297" t="str">
        <f>IFERROR(Q17*P11,"")</f>
        <v/>
      </c>
      <c r="S13" s="3"/>
    </row>
    <row r="14" spans="1:19" ht="12" customHeight="1" x14ac:dyDescent="0.25">
      <c r="A14" s="420"/>
      <c r="B14" s="419"/>
      <c r="C14" s="303" t="s">
        <v>182</v>
      </c>
      <c r="D14" s="295">
        <f t="shared" si="2"/>
        <v>0</v>
      </c>
      <c r="E14" s="295">
        <f t="shared" si="2"/>
        <v>0</v>
      </c>
      <c r="F14" s="295">
        <f t="shared" si="2"/>
        <v>0</v>
      </c>
      <c r="G14" s="297" t="str">
        <f>IFERROR(G18*G11,"")</f>
        <v/>
      </c>
      <c r="H14" s="297" t="str">
        <f>IFERROR(H18*G11,"")</f>
        <v/>
      </c>
      <c r="J14" s="420"/>
      <c r="K14" s="419"/>
      <c r="L14" s="303" t="s">
        <v>182</v>
      </c>
      <c r="M14" s="295">
        <f t="shared" si="3"/>
        <v>0</v>
      </c>
      <c r="N14" s="295">
        <f t="shared" si="3"/>
        <v>0</v>
      </c>
      <c r="O14" s="295">
        <f t="shared" si="3"/>
        <v>0</v>
      </c>
      <c r="P14" s="297" t="str">
        <f>IFERROR(P18*P11,"")</f>
        <v/>
      </c>
      <c r="Q14" s="297" t="str">
        <f>IFERROR(Q18*P11,"")</f>
        <v/>
      </c>
      <c r="S14" s="3"/>
    </row>
    <row r="15" spans="1:19" ht="12" customHeight="1" x14ac:dyDescent="0.25">
      <c r="A15" s="420"/>
      <c r="B15" s="419"/>
      <c r="C15" s="303" t="s">
        <v>181</v>
      </c>
      <c r="D15" s="295">
        <f t="shared" si="2"/>
        <v>0</v>
      </c>
      <c r="E15" s="295">
        <f t="shared" si="2"/>
        <v>0</v>
      </c>
      <c r="F15" s="295">
        <f t="shared" si="2"/>
        <v>0</v>
      </c>
      <c r="G15" s="297" t="str">
        <f>IFERROR(G19*G11,"")</f>
        <v/>
      </c>
      <c r="H15" s="297" t="str">
        <f>IFERROR(H19*G11,"")</f>
        <v/>
      </c>
      <c r="J15" s="420"/>
      <c r="K15" s="419"/>
      <c r="L15" s="303" t="s">
        <v>181</v>
      </c>
      <c r="M15" s="295">
        <f t="shared" si="3"/>
        <v>0</v>
      </c>
      <c r="N15" s="295">
        <f t="shared" si="3"/>
        <v>0</v>
      </c>
      <c r="O15" s="295">
        <f t="shared" si="3"/>
        <v>0</v>
      </c>
      <c r="P15" s="297" t="str">
        <f>IFERROR(P19*P11,"")</f>
        <v/>
      </c>
      <c r="Q15" s="297" t="str">
        <f>IFERROR(Q19*P11,"")</f>
        <v/>
      </c>
      <c r="S15" s="3"/>
    </row>
    <row r="16" spans="1:19" ht="12" customHeight="1" x14ac:dyDescent="0.25">
      <c r="A16" s="420"/>
      <c r="B16" s="419" t="s">
        <v>124</v>
      </c>
      <c r="C16" s="303" t="s">
        <v>179</v>
      </c>
      <c r="D16" s="280" t="str">
        <f>IFERROR(D12/D11,"")</f>
        <v/>
      </c>
      <c r="E16" s="280" t="str">
        <f>IFERROR(E12/E11,"")</f>
        <v/>
      </c>
      <c r="F16" s="280" t="str">
        <f>IFERROR(F12/F11,"")</f>
        <v/>
      </c>
      <c r="G16" s="298" t="str">
        <f>IFERROR(SUM(G25,G35,G45,G55,G65)/SUM(G24,G34,G44,G54,G64),"")</f>
        <v/>
      </c>
      <c r="H16" s="281" t="str">
        <f>IFERROR(FORECAST(G9,D16:F16,D9:F9),"")</f>
        <v/>
      </c>
      <c r="J16" s="420"/>
      <c r="K16" s="419" t="s">
        <v>124</v>
      </c>
      <c r="L16" s="303" t="s">
        <v>179</v>
      </c>
      <c r="M16" s="280" t="str">
        <f>IFERROR(M12/M11,"")</f>
        <v/>
      </c>
      <c r="N16" s="280" t="str">
        <f>IFERROR(N12/N11,"")</f>
        <v/>
      </c>
      <c r="O16" s="280" t="str">
        <f>IFERROR(O12/O11,"")</f>
        <v/>
      </c>
      <c r="P16" s="298" t="str">
        <f>IFERROR(SUM(P25,P35,P45,P55,P65)/SUM(P24,P34,P44,P54,P64),"")</f>
        <v/>
      </c>
      <c r="Q16" s="281" t="str">
        <f>IFERROR(FORECAST(P9,M16:O16,M9:O9),"")</f>
        <v/>
      </c>
      <c r="S16" s="3"/>
    </row>
    <row r="17" spans="1:19" ht="12" customHeight="1" x14ac:dyDescent="0.25">
      <c r="A17" s="420"/>
      <c r="B17" s="419"/>
      <c r="C17" s="303" t="s">
        <v>180</v>
      </c>
      <c r="D17" s="280" t="str">
        <f>IFERROR(D13/D11,"")</f>
        <v/>
      </c>
      <c r="E17" s="280" t="str">
        <f>IFERROR(E13/E11,"")</f>
        <v/>
      </c>
      <c r="F17" s="280" t="str">
        <f>IFERROR(F13/F11,"")</f>
        <v/>
      </c>
      <c r="G17" s="298" t="str">
        <f>IFERROR(SUM(G26,G36,G46,G56,G66)/SUM(G24,G34,G44,G54,G64),"")</f>
        <v/>
      </c>
      <c r="H17" s="281" t="str">
        <f>IFERROR(FORECAST(G9,D17:F17,D9:F9),"")</f>
        <v/>
      </c>
      <c r="J17" s="420"/>
      <c r="K17" s="419"/>
      <c r="L17" s="303" t="s">
        <v>180</v>
      </c>
      <c r="M17" s="280" t="str">
        <f>IFERROR(M13/M11,"")</f>
        <v/>
      </c>
      <c r="N17" s="280" t="str">
        <f>IFERROR(N13/N11,"")</f>
        <v/>
      </c>
      <c r="O17" s="280" t="str">
        <f>IFERROR(O13/O11,"")</f>
        <v/>
      </c>
      <c r="P17" s="298" t="str">
        <f>IFERROR(SUM(P26,P36,P46,P56,P66)/SUM(P24,P34,P44,P54,P64),"")</f>
        <v/>
      </c>
      <c r="Q17" s="281" t="str">
        <f>IFERROR(FORECAST(P9,M17:O17,M9:O9),"")</f>
        <v/>
      </c>
      <c r="S17" s="3"/>
    </row>
    <row r="18" spans="1:19" ht="12" customHeight="1" x14ac:dyDescent="0.25">
      <c r="A18" s="420"/>
      <c r="B18" s="419"/>
      <c r="C18" s="303" t="s">
        <v>182</v>
      </c>
      <c r="D18" s="280" t="str">
        <f>IFERROR(D14/D11,"")</f>
        <v/>
      </c>
      <c r="E18" s="280" t="str">
        <f>IFERROR(E14/E11,"")</f>
        <v/>
      </c>
      <c r="F18" s="280" t="str">
        <f>IFERROR(F14/F11,"")</f>
        <v/>
      </c>
      <c r="G18" s="298" t="str">
        <f>IFERROR(SUM(G27,G37,G47,G57,G67)/SUM(G24,G34,G44,G54,G64),"")</f>
        <v/>
      </c>
      <c r="H18" s="281" t="str">
        <f>IFERROR(FORECAST(G9,D18:F18,D9:F9),"")</f>
        <v/>
      </c>
      <c r="J18" s="420"/>
      <c r="K18" s="419"/>
      <c r="L18" s="303" t="s">
        <v>182</v>
      </c>
      <c r="M18" s="280" t="str">
        <f>IFERROR(M14/M11,"")</f>
        <v/>
      </c>
      <c r="N18" s="280" t="str">
        <f>IFERROR(N14/N11,"")</f>
        <v/>
      </c>
      <c r="O18" s="280" t="str">
        <f>IFERROR(O14/O11,"")</f>
        <v/>
      </c>
      <c r="P18" s="298" t="str">
        <f>IFERROR(SUM(P27,P37,P47,P57,P67)/SUM(P24,P34,P44,P54,P64),"")</f>
        <v/>
      </c>
      <c r="Q18" s="281" t="str">
        <f>IFERROR(FORECAST(P9,M18:O18,M9:O9),"")</f>
        <v/>
      </c>
      <c r="S18" s="3"/>
    </row>
    <row r="19" spans="1:19" ht="12" customHeight="1" x14ac:dyDescent="0.25">
      <c r="A19" s="420"/>
      <c r="B19" s="419"/>
      <c r="C19" s="303" t="s">
        <v>181</v>
      </c>
      <c r="D19" s="299" t="str">
        <f>IFERROR(D15/D11,"")</f>
        <v/>
      </c>
      <c r="E19" s="299" t="str">
        <f t="shared" ref="E19" si="4">IFERROR(E15/E11,"")</f>
        <v/>
      </c>
      <c r="F19" s="299" t="str">
        <f>IFERROR(F15/F11,"")</f>
        <v/>
      </c>
      <c r="G19" s="298" t="str">
        <f>IFERROR(SUM(G28,G38,G48,G58,G68)/SUM(G24,G34,G44,G54,G64),"")</f>
        <v/>
      </c>
      <c r="H19" s="281" t="str">
        <f>IFERROR(FORECAST(G9,D19:F19,D9:F9),"")</f>
        <v/>
      </c>
      <c r="I19" s="32"/>
      <c r="J19" s="420"/>
      <c r="K19" s="419"/>
      <c r="L19" s="303" t="s">
        <v>181</v>
      </c>
      <c r="M19" s="299" t="str">
        <f>IFERROR(M15/M11,"")</f>
        <v/>
      </c>
      <c r="N19" s="299" t="str">
        <f t="shared" ref="N19" si="5">IFERROR(N15/N11,"")</f>
        <v/>
      </c>
      <c r="O19" s="299" t="str">
        <f>IFERROR(O15/O11,"")</f>
        <v/>
      </c>
      <c r="P19" s="298" t="str">
        <f>IFERROR(SUM(P28,P38,P48,P58,P68)/SUM(P24,P34,P44,P54,P64),"")</f>
        <v/>
      </c>
      <c r="Q19" s="281" t="str">
        <f>IFERROR(FORECAST(P9,M19:O19,M9:O9),"")</f>
        <v/>
      </c>
    </row>
    <row r="20" spans="1:19" s="4" customFormat="1" ht="28.5" customHeight="1" x14ac:dyDescent="0.5">
      <c r="A20" s="159" t="s">
        <v>358</v>
      </c>
      <c r="B20" s="34"/>
      <c r="C20" s="34"/>
      <c r="D20" s="34"/>
      <c r="E20" s="34"/>
      <c r="F20" s="34"/>
      <c r="G20" s="34"/>
      <c r="H20" s="34"/>
      <c r="I20" s="35"/>
      <c r="J20" s="159" t="s">
        <v>358</v>
      </c>
      <c r="K20" s="34"/>
      <c r="L20" s="34"/>
      <c r="M20" s="34"/>
      <c r="N20" s="34"/>
      <c r="O20" s="34"/>
      <c r="P20" s="34"/>
      <c r="Q20" s="34"/>
      <c r="R20" s="35"/>
    </row>
    <row r="21" spans="1:19" ht="4.5" customHeight="1" x14ac:dyDescent="0.25">
      <c r="A21" s="33"/>
      <c r="B21" s="32"/>
      <c r="C21" s="32"/>
      <c r="D21" s="32"/>
      <c r="E21" s="32"/>
      <c r="F21" s="32"/>
      <c r="G21" s="32"/>
      <c r="H21" s="32"/>
      <c r="J21" s="33"/>
      <c r="K21" s="32"/>
      <c r="L21" s="32"/>
      <c r="M21" s="32"/>
      <c r="N21" s="32"/>
      <c r="O21" s="32"/>
      <c r="P21" s="32"/>
      <c r="Q21" s="32"/>
    </row>
    <row r="22" spans="1:19" ht="22.5" customHeight="1" x14ac:dyDescent="0.25">
      <c r="A22" s="436" t="s">
        <v>229</v>
      </c>
      <c r="B22" s="436"/>
      <c r="C22" s="436"/>
      <c r="D22" s="421">
        <v>2012</v>
      </c>
      <c r="E22" s="421">
        <v>2013</v>
      </c>
      <c r="F22" s="421">
        <v>2014</v>
      </c>
      <c r="G22" s="421">
        <v>2015</v>
      </c>
      <c r="H22" s="421"/>
      <c r="J22" s="436" t="s">
        <v>310</v>
      </c>
      <c r="K22" s="436"/>
      <c r="L22" s="436"/>
      <c r="M22" s="421">
        <v>2012</v>
      </c>
      <c r="N22" s="421">
        <v>2013</v>
      </c>
      <c r="O22" s="421">
        <v>2014</v>
      </c>
      <c r="P22" s="421">
        <v>2015</v>
      </c>
      <c r="Q22" s="421"/>
      <c r="S22" s="3"/>
    </row>
    <row r="23" spans="1:19" ht="23.25" customHeight="1" x14ac:dyDescent="0.25">
      <c r="A23" s="436"/>
      <c r="B23" s="436"/>
      <c r="C23" s="436"/>
      <c r="D23" s="421"/>
      <c r="E23" s="421"/>
      <c r="F23" s="421"/>
      <c r="G23" s="274" t="s">
        <v>125</v>
      </c>
      <c r="H23" s="274" t="s">
        <v>127</v>
      </c>
      <c r="J23" s="436"/>
      <c r="K23" s="436"/>
      <c r="L23" s="436"/>
      <c r="M23" s="421"/>
      <c r="N23" s="421"/>
      <c r="O23" s="421"/>
      <c r="P23" s="274" t="s">
        <v>125</v>
      </c>
      <c r="Q23" s="274" t="s">
        <v>127</v>
      </c>
      <c r="S23" s="3"/>
    </row>
    <row r="24" spans="1:19" ht="12" customHeight="1" x14ac:dyDescent="0.25">
      <c r="A24" s="468" t="s">
        <v>359</v>
      </c>
      <c r="B24" s="419" t="s">
        <v>335</v>
      </c>
      <c r="C24" s="419"/>
      <c r="D24" s="283">
        <v>0</v>
      </c>
      <c r="E24" s="284">
        <v>0</v>
      </c>
      <c r="F24" s="284">
        <v>0</v>
      </c>
      <c r="G24" s="422">
        <v>0</v>
      </c>
      <c r="H24" s="422"/>
      <c r="J24" s="468" t="s">
        <v>359</v>
      </c>
      <c r="K24" s="419" t="s">
        <v>335</v>
      </c>
      <c r="L24" s="419"/>
      <c r="M24" s="283">
        <v>0</v>
      </c>
      <c r="N24" s="284">
        <v>0</v>
      </c>
      <c r="O24" s="284">
        <v>0</v>
      </c>
      <c r="P24" s="422">
        <v>0</v>
      </c>
      <c r="Q24" s="422"/>
      <c r="S24" s="3"/>
    </row>
    <row r="25" spans="1:19" ht="12" customHeight="1" x14ac:dyDescent="0.25">
      <c r="A25" s="468"/>
      <c r="B25" s="419" t="s">
        <v>336</v>
      </c>
      <c r="C25" s="306" t="s">
        <v>179</v>
      </c>
      <c r="D25" s="300">
        <v>0</v>
      </c>
      <c r="E25" s="300">
        <v>0</v>
      </c>
      <c r="F25" s="300">
        <v>0</v>
      </c>
      <c r="G25" s="279">
        <f>ROUNDUP(G29*G24,0)</f>
        <v>0</v>
      </c>
      <c r="H25" s="297" t="str">
        <f>IFERROR(H29*G24,"")</f>
        <v/>
      </c>
      <c r="J25" s="468"/>
      <c r="K25" s="419" t="s">
        <v>336</v>
      </c>
      <c r="L25" s="306" t="s">
        <v>179</v>
      </c>
      <c r="M25" s="300">
        <v>0</v>
      </c>
      <c r="N25" s="300">
        <v>0</v>
      </c>
      <c r="O25" s="300">
        <v>0</v>
      </c>
      <c r="P25" s="279">
        <f>ROUNDUP(P29*P24,0)</f>
        <v>0</v>
      </c>
      <c r="Q25" s="297" t="str">
        <f>IFERROR(Q29*P24,"")</f>
        <v/>
      </c>
      <c r="S25" s="3"/>
    </row>
    <row r="26" spans="1:19" ht="12" customHeight="1" x14ac:dyDescent="0.25">
      <c r="A26" s="468"/>
      <c r="B26" s="419"/>
      <c r="C26" s="306" t="s">
        <v>180</v>
      </c>
      <c r="D26" s="300">
        <v>0</v>
      </c>
      <c r="E26" s="300">
        <v>0</v>
      </c>
      <c r="F26" s="300">
        <v>0</v>
      </c>
      <c r="G26" s="279">
        <f>ROUNDUP(G30*G24,0)</f>
        <v>0</v>
      </c>
      <c r="H26" s="297" t="str">
        <f>IFERROR(H30*G24,"")</f>
        <v/>
      </c>
      <c r="J26" s="468"/>
      <c r="K26" s="419"/>
      <c r="L26" s="306" t="s">
        <v>180</v>
      </c>
      <c r="M26" s="300">
        <v>0</v>
      </c>
      <c r="N26" s="300">
        <v>0</v>
      </c>
      <c r="O26" s="300">
        <v>0</v>
      </c>
      <c r="P26" s="279">
        <f>ROUNDUP(P30*P24,0)</f>
        <v>0</v>
      </c>
      <c r="Q26" s="297" t="str">
        <f>IFERROR(Q30*P24,"")</f>
        <v/>
      </c>
      <c r="S26" s="3"/>
    </row>
    <row r="27" spans="1:19" ht="12" customHeight="1" x14ac:dyDescent="0.25">
      <c r="A27" s="468"/>
      <c r="B27" s="419"/>
      <c r="C27" s="306" t="s">
        <v>182</v>
      </c>
      <c r="D27" s="300">
        <v>0</v>
      </c>
      <c r="E27" s="300">
        <v>0</v>
      </c>
      <c r="F27" s="300">
        <v>0</v>
      </c>
      <c r="G27" s="279">
        <f>ROUNDUP(G31*G24,0)</f>
        <v>0</v>
      </c>
      <c r="H27" s="297" t="str">
        <f>IFERROR(H31*G24,"")</f>
        <v/>
      </c>
      <c r="J27" s="468"/>
      <c r="K27" s="419"/>
      <c r="L27" s="306" t="s">
        <v>182</v>
      </c>
      <c r="M27" s="300">
        <v>0</v>
      </c>
      <c r="N27" s="300">
        <v>0</v>
      </c>
      <c r="O27" s="300">
        <v>0</v>
      </c>
      <c r="P27" s="279">
        <f>ROUNDUP(P31*P24,0)</f>
        <v>0</v>
      </c>
      <c r="Q27" s="297" t="str">
        <f>IFERROR(Q31*P24,"")</f>
        <v/>
      </c>
      <c r="S27" s="3"/>
    </row>
    <row r="28" spans="1:19" ht="12" customHeight="1" x14ac:dyDescent="0.25">
      <c r="A28" s="468"/>
      <c r="B28" s="419"/>
      <c r="C28" s="306" t="s">
        <v>181</v>
      </c>
      <c r="D28" s="300">
        <v>0</v>
      </c>
      <c r="E28" s="301">
        <v>0</v>
      </c>
      <c r="F28" s="301">
        <v>0</v>
      </c>
      <c r="G28" s="279">
        <f>ROUNDUP(G32*G24,0)</f>
        <v>0</v>
      </c>
      <c r="H28" s="297" t="str">
        <f>IFERROR(H32*G24,"")</f>
        <v/>
      </c>
      <c r="J28" s="468"/>
      <c r="K28" s="419"/>
      <c r="L28" s="306" t="s">
        <v>181</v>
      </c>
      <c r="M28" s="300">
        <v>0</v>
      </c>
      <c r="N28" s="301">
        <v>0</v>
      </c>
      <c r="O28" s="301">
        <v>0</v>
      </c>
      <c r="P28" s="279">
        <f>ROUNDUP(P32*P24,0)</f>
        <v>0</v>
      </c>
      <c r="Q28" s="297" t="str">
        <f>IFERROR(Q32*P24,"")</f>
        <v/>
      </c>
      <c r="S28" s="3"/>
    </row>
    <row r="29" spans="1:19" ht="12" customHeight="1" x14ac:dyDescent="0.25">
      <c r="A29" s="468"/>
      <c r="B29" s="419" t="s">
        <v>124</v>
      </c>
      <c r="C29" s="306" t="s">
        <v>179</v>
      </c>
      <c r="D29" s="280" t="str">
        <f>IFERROR(D25/D24,"")</f>
        <v/>
      </c>
      <c r="E29" s="280" t="str">
        <f>IFERROR(E25/E24,"")</f>
        <v/>
      </c>
      <c r="F29" s="280" t="str">
        <f>IFERROR(F25/F24,"")</f>
        <v/>
      </c>
      <c r="G29" s="286">
        <v>0</v>
      </c>
      <c r="H29" s="281" t="str">
        <f>IFERROR(FORECAST(G22,D29:F29,D22:F22),"")</f>
        <v/>
      </c>
      <c r="J29" s="468"/>
      <c r="K29" s="419" t="s">
        <v>124</v>
      </c>
      <c r="L29" s="306" t="s">
        <v>179</v>
      </c>
      <c r="M29" s="280" t="str">
        <f>IFERROR(M25/M24,"")</f>
        <v/>
      </c>
      <c r="N29" s="280" t="str">
        <f>IFERROR(N25/N24,"")</f>
        <v/>
      </c>
      <c r="O29" s="280" t="str">
        <f>IFERROR(O25/O24,"")</f>
        <v/>
      </c>
      <c r="P29" s="286">
        <v>0</v>
      </c>
      <c r="Q29" s="281" t="str">
        <f>IFERROR(FORECAST(P22,M29:O29,M22:O22),"")</f>
        <v/>
      </c>
      <c r="S29" s="3"/>
    </row>
    <row r="30" spans="1:19" ht="12" customHeight="1" x14ac:dyDescent="0.25">
      <c r="A30" s="468"/>
      <c r="B30" s="419"/>
      <c r="C30" s="306" t="s">
        <v>180</v>
      </c>
      <c r="D30" s="280" t="str">
        <f>IFERROR(D26/D24,"")</f>
        <v/>
      </c>
      <c r="E30" s="280" t="str">
        <f>IFERROR(E26/E24,"")</f>
        <v/>
      </c>
      <c r="F30" s="280" t="str">
        <f>IFERROR(F26/F24,"")</f>
        <v/>
      </c>
      <c r="G30" s="286">
        <v>0</v>
      </c>
      <c r="H30" s="281" t="str">
        <f>IFERROR(FORECAST(G22,D30:F30,D22:F22),"")</f>
        <v/>
      </c>
      <c r="J30" s="468"/>
      <c r="K30" s="419"/>
      <c r="L30" s="306" t="s">
        <v>180</v>
      </c>
      <c r="M30" s="280" t="str">
        <f>IFERROR(M26/M24,"")</f>
        <v/>
      </c>
      <c r="N30" s="280" t="str">
        <f>IFERROR(N26/N24,"")</f>
        <v/>
      </c>
      <c r="O30" s="280" t="str">
        <f>IFERROR(O26/O24,"")</f>
        <v/>
      </c>
      <c r="P30" s="286">
        <v>0</v>
      </c>
      <c r="Q30" s="281" t="str">
        <f>IFERROR(FORECAST(P22,M30:O30,M22:O22),"")</f>
        <v/>
      </c>
      <c r="S30" s="3"/>
    </row>
    <row r="31" spans="1:19" ht="12" customHeight="1" x14ac:dyDescent="0.25">
      <c r="A31" s="468"/>
      <c r="B31" s="419"/>
      <c r="C31" s="306" t="s">
        <v>182</v>
      </c>
      <c r="D31" s="280" t="str">
        <f>IFERROR(D27/D24,"")</f>
        <v/>
      </c>
      <c r="E31" s="280" t="str">
        <f>IFERROR(E27/E24,"")</f>
        <v/>
      </c>
      <c r="F31" s="280" t="str">
        <f>IFERROR(F27/F24,"")</f>
        <v/>
      </c>
      <c r="G31" s="286">
        <v>0</v>
      </c>
      <c r="H31" s="281" t="str">
        <f>IFERROR(FORECAST(G22,D31:F31,D22:F22),"")</f>
        <v/>
      </c>
      <c r="J31" s="468"/>
      <c r="K31" s="419"/>
      <c r="L31" s="306" t="s">
        <v>182</v>
      </c>
      <c r="M31" s="280" t="str">
        <f>IFERROR(M27/M24,"")</f>
        <v/>
      </c>
      <c r="N31" s="280" t="str">
        <f>IFERROR(N27/N24,"")</f>
        <v/>
      </c>
      <c r="O31" s="280" t="str">
        <f>IFERROR(O27/O24,"")</f>
        <v/>
      </c>
      <c r="P31" s="286">
        <v>0</v>
      </c>
      <c r="Q31" s="281" t="str">
        <f>IFERROR(FORECAST(P22,M31:O31,M22:O22),"")</f>
        <v/>
      </c>
      <c r="S31" s="3"/>
    </row>
    <row r="32" spans="1:19" ht="12" customHeight="1" x14ac:dyDescent="0.25">
      <c r="A32" s="468"/>
      <c r="B32" s="419"/>
      <c r="C32" s="306" t="s">
        <v>181</v>
      </c>
      <c r="D32" s="299" t="str">
        <f>IFERROR(D28/D24,"")</f>
        <v/>
      </c>
      <c r="E32" s="299" t="str">
        <f t="shared" ref="E32" si="6">IFERROR(E28/E24,"")</f>
        <v/>
      </c>
      <c r="F32" s="299" t="str">
        <f>IFERROR(F28/F24,"")</f>
        <v/>
      </c>
      <c r="G32" s="286">
        <v>0</v>
      </c>
      <c r="H32" s="281" t="str">
        <f>IFERROR(FORECAST(G22,D32:F32,D22:F22),"")</f>
        <v/>
      </c>
      <c r="I32" s="32"/>
      <c r="J32" s="468"/>
      <c r="K32" s="419"/>
      <c r="L32" s="306" t="s">
        <v>181</v>
      </c>
      <c r="M32" s="299" t="str">
        <f>IFERROR(M28/M24,"")</f>
        <v/>
      </c>
      <c r="N32" s="299" t="str">
        <f t="shared" ref="N32" si="7">IFERROR(N28/N24,"")</f>
        <v/>
      </c>
      <c r="O32" s="299" t="str">
        <f>IFERROR(O28/O24,"")</f>
        <v/>
      </c>
      <c r="P32" s="286">
        <v>0</v>
      </c>
      <c r="Q32" s="281" t="str">
        <f>IFERROR(FORECAST(P22,M32:O32,M22:O22),"")</f>
        <v/>
      </c>
    </row>
    <row r="33" spans="1:19" s="293" customFormat="1" ht="12" customHeight="1" x14ac:dyDescent="0.25">
      <c r="A33" s="287"/>
      <c r="B33" s="288"/>
      <c r="C33" s="289"/>
      <c r="D33" s="290" t="str">
        <f>IF(SUM(D25:D28)=D24,"","datos erróneos")</f>
        <v/>
      </c>
      <c r="E33" s="290" t="str">
        <f t="shared" ref="E33:F33" si="8">IF(SUM(E25:E28)=E24,"","datos erróneos")</f>
        <v/>
      </c>
      <c r="F33" s="290" t="str">
        <f t="shared" si="8"/>
        <v/>
      </c>
      <c r="G33" s="290" t="str">
        <f>IF(SUM(G29:G32)=1,"",(IF(SUM(G29:G32)=0,"","datos erróneos")))</f>
        <v/>
      </c>
      <c r="H33" s="291"/>
      <c r="I33" s="292"/>
      <c r="J33" s="287"/>
      <c r="K33" s="288"/>
      <c r="L33" s="289"/>
      <c r="M33" s="290" t="str">
        <f>IF(SUM(M25:M28)=M24,"","datos erróneos")</f>
        <v/>
      </c>
      <c r="N33" s="290" t="str">
        <f t="shared" ref="N33:O33" si="9">IF(SUM(N25:N28)=N24,"","datos erróneos")</f>
        <v/>
      </c>
      <c r="O33" s="290" t="str">
        <f t="shared" si="9"/>
        <v/>
      </c>
      <c r="P33" s="290" t="str">
        <f>IF(SUM(P29:P32)=1,"",(IF(SUM(P29:P32)=0,"","datos erróneos")))</f>
        <v/>
      </c>
      <c r="Q33" s="291"/>
      <c r="R33" s="292"/>
    </row>
    <row r="34" spans="1:19" ht="12" customHeight="1" x14ac:dyDescent="0.25">
      <c r="A34" s="468" t="s">
        <v>360</v>
      </c>
      <c r="B34" s="419" t="s">
        <v>335</v>
      </c>
      <c r="C34" s="419"/>
      <c r="D34" s="283">
        <v>0</v>
      </c>
      <c r="E34" s="284">
        <v>0</v>
      </c>
      <c r="F34" s="284">
        <v>0</v>
      </c>
      <c r="G34" s="422">
        <v>0</v>
      </c>
      <c r="H34" s="422"/>
      <c r="J34" s="468" t="s">
        <v>361</v>
      </c>
      <c r="K34" s="419" t="s">
        <v>335</v>
      </c>
      <c r="L34" s="419"/>
      <c r="M34" s="283">
        <v>0</v>
      </c>
      <c r="N34" s="284">
        <v>0</v>
      </c>
      <c r="O34" s="284">
        <v>0</v>
      </c>
      <c r="P34" s="422">
        <v>0</v>
      </c>
      <c r="Q34" s="422"/>
      <c r="S34" s="3"/>
    </row>
    <row r="35" spans="1:19" ht="12" customHeight="1" x14ac:dyDescent="0.25">
      <c r="A35" s="468"/>
      <c r="B35" s="419" t="s">
        <v>336</v>
      </c>
      <c r="C35" s="306" t="s">
        <v>179</v>
      </c>
      <c r="D35" s="300">
        <v>0</v>
      </c>
      <c r="E35" s="300">
        <v>0</v>
      </c>
      <c r="F35" s="300">
        <v>0</v>
      </c>
      <c r="G35" s="279">
        <f>ROUNDUP(G39*G34,0)</f>
        <v>0</v>
      </c>
      <c r="H35" s="297" t="str">
        <f>IFERROR(H39*G34,"")</f>
        <v/>
      </c>
      <c r="J35" s="468"/>
      <c r="K35" s="419" t="s">
        <v>336</v>
      </c>
      <c r="L35" s="306" t="s">
        <v>179</v>
      </c>
      <c r="M35" s="300">
        <v>0</v>
      </c>
      <c r="N35" s="300">
        <v>0</v>
      </c>
      <c r="O35" s="300">
        <v>0</v>
      </c>
      <c r="P35" s="279">
        <f>ROUNDUP(P39*P34,0)</f>
        <v>0</v>
      </c>
      <c r="Q35" s="297" t="str">
        <f>IFERROR(Q39*P34,"")</f>
        <v/>
      </c>
      <c r="S35" s="3"/>
    </row>
    <row r="36" spans="1:19" ht="12" customHeight="1" x14ac:dyDescent="0.25">
      <c r="A36" s="468"/>
      <c r="B36" s="419"/>
      <c r="C36" s="306" t="s">
        <v>180</v>
      </c>
      <c r="D36" s="300">
        <v>0</v>
      </c>
      <c r="E36" s="300">
        <v>0</v>
      </c>
      <c r="F36" s="300">
        <v>0</v>
      </c>
      <c r="G36" s="279">
        <f>ROUNDUP(G40*G34,0)</f>
        <v>0</v>
      </c>
      <c r="H36" s="297" t="str">
        <f>IFERROR(H40*G34,"")</f>
        <v/>
      </c>
      <c r="J36" s="468"/>
      <c r="K36" s="419"/>
      <c r="L36" s="306" t="s">
        <v>180</v>
      </c>
      <c r="M36" s="300">
        <v>0</v>
      </c>
      <c r="N36" s="300">
        <v>0</v>
      </c>
      <c r="O36" s="300">
        <v>0</v>
      </c>
      <c r="P36" s="279">
        <f>ROUNDUP(P40*P34,0)</f>
        <v>0</v>
      </c>
      <c r="Q36" s="297" t="str">
        <f>IFERROR(Q40*P34,"")</f>
        <v/>
      </c>
      <c r="S36" s="3"/>
    </row>
    <row r="37" spans="1:19" ht="12" customHeight="1" x14ac:dyDescent="0.25">
      <c r="A37" s="468"/>
      <c r="B37" s="419"/>
      <c r="C37" s="306" t="s">
        <v>182</v>
      </c>
      <c r="D37" s="300">
        <v>0</v>
      </c>
      <c r="E37" s="300">
        <v>0</v>
      </c>
      <c r="F37" s="300">
        <v>0</v>
      </c>
      <c r="G37" s="279">
        <f>ROUNDUP(G41*G34,0)</f>
        <v>0</v>
      </c>
      <c r="H37" s="297" t="str">
        <f>IFERROR(H41*G34,"")</f>
        <v/>
      </c>
      <c r="J37" s="468"/>
      <c r="K37" s="419"/>
      <c r="L37" s="306" t="s">
        <v>182</v>
      </c>
      <c r="M37" s="300">
        <v>0</v>
      </c>
      <c r="N37" s="300">
        <v>0</v>
      </c>
      <c r="O37" s="300">
        <v>0</v>
      </c>
      <c r="P37" s="279">
        <f>ROUNDUP(P41*P34,0)</f>
        <v>0</v>
      </c>
      <c r="Q37" s="297" t="str">
        <f>IFERROR(Q41*P34,"")</f>
        <v/>
      </c>
      <c r="S37" s="3"/>
    </row>
    <row r="38" spans="1:19" ht="12" customHeight="1" x14ac:dyDescent="0.25">
      <c r="A38" s="468"/>
      <c r="B38" s="419"/>
      <c r="C38" s="306" t="s">
        <v>181</v>
      </c>
      <c r="D38" s="300">
        <v>0</v>
      </c>
      <c r="E38" s="301">
        <v>0</v>
      </c>
      <c r="F38" s="301">
        <v>0</v>
      </c>
      <c r="G38" s="279">
        <f>ROUNDUP(G42*G34,0)</f>
        <v>0</v>
      </c>
      <c r="H38" s="297" t="str">
        <f>IFERROR(H42*G34,"")</f>
        <v/>
      </c>
      <c r="J38" s="468"/>
      <c r="K38" s="419"/>
      <c r="L38" s="306" t="s">
        <v>181</v>
      </c>
      <c r="M38" s="300">
        <v>0</v>
      </c>
      <c r="N38" s="301">
        <v>0</v>
      </c>
      <c r="O38" s="301">
        <v>0</v>
      </c>
      <c r="P38" s="279">
        <f>ROUNDUP(P42*P34,0)</f>
        <v>0</v>
      </c>
      <c r="Q38" s="297" t="str">
        <f>IFERROR(Q42*P34,"")</f>
        <v/>
      </c>
      <c r="S38" s="3"/>
    </row>
    <row r="39" spans="1:19" ht="12" customHeight="1" x14ac:dyDescent="0.25">
      <c r="A39" s="468"/>
      <c r="B39" s="419" t="s">
        <v>124</v>
      </c>
      <c r="C39" s="306" t="s">
        <v>179</v>
      </c>
      <c r="D39" s="280" t="str">
        <f>IFERROR(D35/D34,"")</f>
        <v/>
      </c>
      <c r="E39" s="280" t="str">
        <f>IFERROR(E35/E34,"")</f>
        <v/>
      </c>
      <c r="F39" s="280" t="str">
        <f>IFERROR(F35/F34,"")</f>
        <v/>
      </c>
      <c r="G39" s="286">
        <v>0</v>
      </c>
      <c r="H39" s="281" t="str">
        <f>IFERROR(FORECAST(G22,D39:F39,D22:F22),"")</f>
        <v/>
      </c>
      <c r="J39" s="468"/>
      <c r="K39" s="419" t="s">
        <v>124</v>
      </c>
      <c r="L39" s="306" t="s">
        <v>179</v>
      </c>
      <c r="M39" s="280" t="str">
        <f>IFERROR(M35/M34,"")</f>
        <v/>
      </c>
      <c r="N39" s="280" t="str">
        <f>IFERROR(N35/N34,"")</f>
        <v/>
      </c>
      <c r="O39" s="280" t="str">
        <f>IFERROR(O35/O34,"")</f>
        <v/>
      </c>
      <c r="P39" s="286">
        <v>0</v>
      </c>
      <c r="Q39" s="281" t="str">
        <f>IFERROR(FORECAST(P22,M39:O39,M22:O22),"")</f>
        <v/>
      </c>
      <c r="S39" s="3"/>
    </row>
    <row r="40" spans="1:19" ht="12" customHeight="1" x14ac:dyDescent="0.25">
      <c r="A40" s="468"/>
      <c r="B40" s="419"/>
      <c r="C40" s="306" t="s">
        <v>180</v>
      </c>
      <c r="D40" s="280" t="str">
        <f>IFERROR(D36/D34,"")</f>
        <v/>
      </c>
      <c r="E40" s="280" t="str">
        <f>IFERROR(E36/E34,"")</f>
        <v/>
      </c>
      <c r="F40" s="280" t="str">
        <f>IFERROR(F36/F34,"")</f>
        <v/>
      </c>
      <c r="G40" s="286">
        <v>0</v>
      </c>
      <c r="H40" s="281" t="str">
        <f>IFERROR(FORECAST(G22,D40:F40,D22:F22),"")</f>
        <v/>
      </c>
      <c r="J40" s="468"/>
      <c r="K40" s="419"/>
      <c r="L40" s="306" t="s">
        <v>180</v>
      </c>
      <c r="M40" s="280" t="str">
        <f>IFERROR(M36/M34,"")</f>
        <v/>
      </c>
      <c r="N40" s="280" t="str">
        <f>IFERROR(N36/N34,"")</f>
        <v/>
      </c>
      <c r="O40" s="280" t="str">
        <f>IFERROR(O36/O34,"")</f>
        <v/>
      </c>
      <c r="P40" s="286">
        <v>0</v>
      </c>
      <c r="Q40" s="281" t="str">
        <f>IFERROR(FORECAST(P22,M40:O40,M22:O22),"")</f>
        <v/>
      </c>
      <c r="S40" s="3"/>
    </row>
    <row r="41" spans="1:19" ht="12" customHeight="1" x14ac:dyDescent="0.25">
      <c r="A41" s="468"/>
      <c r="B41" s="419"/>
      <c r="C41" s="306" t="s">
        <v>182</v>
      </c>
      <c r="D41" s="280" t="str">
        <f>IFERROR(D37/D34,"")</f>
        <v/>
      </c>
      <c r="E41" s="280" t="str">
        <f>IFERROR(E37/E34,"")</f>
        <v/>
      </c>
      <c r="F41" s="280" t="str">
        <f>IFERROR(F37/F34,"")</f>
        <v/>
      </c>
      <c r="G41" s="286">
        <v>0</v>
      </c>
      <c r="H41" s="281" t="str">
        <f>IFERROR(FORECAST(G22,D41:F41,D22:F22),"")</f>
        <v/>
      </c>
      <c r="J41" s="468"/>
      <c r="K41" s="419"/>
      <c r="L41" s="306" t="s">
        <v>182</v>
      </c>
      <c r="M41" s="280" t="str">
        <f>IFERROR(M37/M34,"")</f>
        <v/>
      </c>
      <c r="N41" s="280" t="str">
        <f>IFERROR(N37/N34,"")</f>
        <v/>
      </c>
      <c r="O41" s="280" t="str">
        <f>IFERROR(O37/O34,"")</f>
        <v/>
      </c>
      <c r="P41" s="286">
        <v>0</v>
      </c>
      <c r="Q41" s="281" t="str">
        <f>IFERROR(FORECAST(P22,M41:O41,M22:O22),"")</f>
        <v/>
      </c>
      <c r="S41" s="3"/>
    </row>
    <row r="42" spans="1:19" ht="12" customHeight="1" x14ac:dyDescent="0.25">
      <c r="A42" s="468"/>
      <c r="B42" s="419"/>
      <c r="C42" s="306" t="s">
        <v>181</v>
      </c>
      <c r="D42" s="299" t="str">
        <f>IFERROR(D38/D34,"")</f>
        <v/>
      </c>
      <c r="E42" s="299" t="str">
        <f t="shared" ref="E42" si="10">IFERROR(E38/E34,"")</f>
        <v/>
      </c>
      <c r="F42" s="299" t="str">
        <f>IFERROR(F38/F34,"")</f>
        <v/>
      </c>
      <c r="G42" s="286">
        <v>0</v>
      </c>
      <c r="H42" s="281" t="str">
        <f>IFERROR(FORECAST(G22,D42:F42,D22:F22),"")</f>
        <v/>
      </c>
      <c r="I42" s="32"/>
      <c r="J42" s="468"/>
      <c r="K42" s="419"/>
      <c r="L42" s="306" t="s">
        <v>181</v>
      </c>
      <c r="M42" s="299" t="str">
        <f>IFERROR(M38/M34,"")</f>
        <v/>
      </c>
      <c r="N42" s="299" t="str">
        <f t="shared" ref="N42" si="11">IFERROR(N38/N34,"")</f>
        <v/>
      </c>
      <c r="O42" s="299" t="str">
        <f>IFERROR(O38/O34,"")</f>
        <v/>
      </c>
      <c r="P42" s="286">
        <v>0</v>
      </c>
      <c r="Q42" s="281" t="str">
        <f>IFERROR(FORECAST(P22,M42:O42,M22:O22),"")</f>
        <v/>
      </c>
    </row>
    <row r="43" spans="1:19" s="293" customFormat="1" ht="12" customHeight="1" x14ac:dyDescent="0.25">
      <c r="A43" s="287"/>
      <c r="B43" s="305"/>
      <c r="C43" s="289"/>
      <c r="D43" s="290" t="str">
        <f>IF(SUM(D35:D38)=D34,"","datos erróneos")</f>
        <v/>
      </c>
      <c r="E43" s="290" t="str">
        <f t="shared" ref="E43:F43" si="12">IF(SUM(E35:E38)=E34,"","datos erróneos")</f>
        <v/>
      </c>
      <c r="F43" s="290" t="str">
        <f t="shared" si="12"/>
        <v/>
      </c>
      <c r="G43" s="290" t="str">
        <f>IF(SUM(G39:G42)=1,"",(IF(SUM(G39:G42)=0,"","datos erróneos")))</f>
        <v/>
      </c>
      <c r="H43" s="291"/>
      <c r="I43" s="292"/>
      <c r="J43" s="287"/>
      <c r="K43" s="288"/>
      <c r="L43" s="289"/>
      <c r="M43" s="290" t="str">
        <f>IF(SUM(M35:M38)=M34,"","datos erróneos")</f>
        <v/>
      </c>
      <c r="N43" s="290" t="str">
        <f t="shared" ref="N43:O43" si="13">IF(SUM(N35:N38)=N34,"","datos erróneos")</f>
        <v/>
      </c>
      <c r="O43" s="290" t="str">
        <f t="shared" si="13"/>
        <v/>
      </c>
      <c r="P43" s="290" t="str">
        <f>IF(SUM(P39:P42)=1,"",(IF(SUM(P39:P42)=0,"","datos erróneos")))</f>
        <v/>
      </c>
      <c r="Q43" s="291"/>
      <c r="R43" s="292"/>
    </row>
    <row r="44" spans="1:19" ht="12" customHeight="1" x14ac:dyDescent="0.25">
      <c r="A44" s="468" t="s">
        <v>362</v>
      </c>
      <c r="B44" s="419" t="s">
        <v>335</v>
      </c>
      <c r="C44" s="419"/>
      <c r="D44" s="283">
        <v>0</v>
      </c>
      <c r="E44" s="284">
        <v>0</v>
      </c>
      <c r="F44" s="284">
        <v>0</v>
      </c>
      <c r="G44" s="422">
        <v>0</v>
      </c>
      <c r="H44" s="422"/>
      <c r="J44" s="468" t="s">
        <v>362</v>
      </c>
      <c r="K44" s="419" t="s">
        <v>335</v>
      </c>
      <c r="L44" s="419"/>
      <c r="M44" s="283">
        <v>0</v>
      </c>
      <c r="N44" s="284">
        <v>0</v>
      </c>
      <c r="O44" s="284">
        <v>0</v>
      </c>
      <c r="P44" s="422">
        <v>0</v>
      </c>
      <c r="Q44" s="422"/>
      <c r="S44" s="3"/>
    </row>
    <row r="45" spans="1:19" ht="12" customHeight="1" x14ac:dyDescent="0.25">
      <c r="A45" s="468"/>
      <c r="B45" s="419" t="s">
        <v>336</v>
      </c>
      <c r="C45" s="306" t="s">
        <v>179</v>
      </c>
      <c r="D45" s="300">
        <v>0</v>
      </c>
      <c r="E45" s="300">
        <v>0</v>
      </c>
      <c r="F45" s="300">
        <v>0</v>
      </c>
      <c r="G45" s="279">
        <f>ROUNDUP(G49*G44,0)</f>
        <v>0</v>
      </c>
      <c r="H45" s="297" t="str">
        <f>IFERROR(H49*G44,"")</f>
        <v/>
      </c>
      <c r="J45" s="468"/>
      <c r="K45" s="419" t="s">
        <v>336</v>
      </c>
      <c r="L45" s="306" t="s">
        <v>179</v>
      </c>
      <c r="M45" s="300">
        <v>0</v>
      </c>
      <c r="N45" s="300">
        <v>0</v>
      </c>
      <c r="O45" s="300">
        <v>0</v>
      </c>
      <c r="P45" s="279">
        <f>ROUNDUP(P49*P44,0)</f>
        <v>0</v>
      </c>
      <c r="Q45" s="297" t="str">
        <f>IFERROR(Q49*P44,"")</f>
        <v/>
      </c>
      <c r="S45" s="3"/>
    </row>
    <row r="46" spans="1:19" ht="12" customHeight="1" x14ac:dyDescent="0.25">
      <c r="A46" s="468"/>
      <c r="B46" s="419"/>
      <c r="C46" s="306" t="s">
        <v>180</v>
      </c>
      <c r="D46" s="300">
        <v>0</v>
      </c>
      <c r="E46" s="300">
        <v>0</v>
      </c>
      <c r="F46" s="300">
        <v>0</v>
      </c>
      <c r="G46" s="279">
        <f>ROUNDUP(G50*G44,0)</f>
        <v>0</v>
      </c>
      <c r="H46" s="297" t="str">
        <f>IFERROR(H50*G44,"")</f>
        <v/>
      </c>
      <c r="J46" s="468"/>
      <c r="K46" s="419"/>
      <c r="L46" s="306" t="s">
        <v>180</v>
      </c>
      <c r="M46" s="300">
        <v>0</v>
      </c>
      <c r="N46" s="300">
        <v>0</v>
      </c>
      <c r="O46" s="300">
        <v>0</v>
      </c>
      <c r="P46" s="279">
        <f>ROUNDUP(P50*P44,0)</f>
        <v>0</v>
      </c>
      <c r="Q46" s="297" t="str">
        <f>IFERROR(Q50*P44,"")</f>
        <v/>
      </c>
      <c r="S46" s="3"/>
    </row>
    <row r="47" spans="1:19" ht="12" customHeight="1" x14ac:dyDescent="0.25">
      <c r="A47" s="468"/>
      <c r="B47" s="419"/>
      <c r="C47" s="306" t="s">
        <v>182</v>
      </c>
      <c r="D47" s="300">
        <v>0</v>
      </c>
      <c r="E47" s="300">
        <v>0</v>
      </c>
      <c r="F47" s="300">
        <v>0</v>
      </c>
      <c r="G47" s="279">
        <f>ROUNDUP(G51*G44,0)</f>
        <v>0</v>
      </c>
      <c r="H47" s="297" t="str">
        <f>IFERROR(H51*G44,"")</f>
        <v/>
      </c>
      <c r="J47" s="468"/>
      <c r="K47" s="419"/>
      <c r="L47" s="306" t="s">
        <v>182</v>
      </c>
      <c r="M47" s="300">
        <v>0</v>
      </c>
      <c r="N47" s="300">
        <v>0</v>
      </c>
      <c r="O47" s="300">
        <v>0</v>
      </c>
      <c r="P47" s="279">
        <f>ROUNDUP(P51*P44,0)</f>
        <v>0</v>
      </c>
      <c r="Q47" s="297" t="str">
        <f>IFERROR(Q51*P44,"")</f>
        <v/>
      </c>
      <c r="S47" s="3"/>
    </row>
    <row r="48" spans="1:19" ht="12" customHeight="1" x14ac:dyDescent="0.25">
      <c r="A48" s="468"/>
      <c r="B48" s="419"/>
      <c r="C48" s="306" t="s">
        <v>181</v>
      </c>
      <c r="D48" s="300">
        <v>0</v>
      </c>
      <c r="E48" s="301">
        <v>0</v>
      </c>
      <c r="F48" s="301">
        <v>0</v>
      </c>
      <c r="G48" s="279">
        <f>ROUNDUP(G52*G44,0)</f>
        <v>0</v>
      </c>
      <c r="H48" s="297" t="str">
        <f>IFERROR(H52*G44,"")</f>
        <v/>
      </c>
      <c r="J48" s="468"/>
      <c r="K48" s="419"/>
      <c r="L48" s="306" t="s">
        <v>181</v>
      </c>
      <c r="M48" s="300">
        <v>0</v>
      </c>
      <c r="N48" s="301">
        <v>0</v>
      </c>
      <c r="O48" s="301">
        <v>0</v>
      </c>
      <c r="P48" s="279">
        <f>ROUNDUP(P52*P44,0)</f>
        <v>0</v>
      </c>
      <c r="Q48" s="297" t="str">
        <f>IFERROR(Q52*P44,"")</f>
        <v/>
      </c>
      <c r="S48" s="3"/>
    </row>
    <row r="49" spans="1:19" ht="12" customHeight="1" x14ac:dyDescent="0.25">
      <c r="A49" s="468"/>
      <c r="B49" s="419" t="s">
        <v>124</v>
      </c>
      <c r="C49" s="306" t="s">
        <v>179</v>
      </c>
      <c r="D49" s="280" t="str">
        <f>IFERROR(D45/D44,"")</f>
        <v/>
      </c>
      <c r="E49" s="280" t="str">
        <f>IFERROR(E45/E44,"")</f>
        <v/>
      </c>
      <c r="F49" s="280" t="str">
        <f>IFERROR(F45/F44,"")</f>
        <v/>
      </c>
      <c r="G49" s="286">
        <v>0</v>
      </c>
      <c r="H49" s="281" t="str">
        <f>IFERROR(FORECAST(G22,D49:F49,D22:F22),"")</f>
        <v/>
      </c>
      <c r="J49" s="468"/>
      <c r="K49" s="419" t="s">
        <v>124</v>
      </c>
      <c r="L49" s="306" t="s">
        <v>179</v>
      </c>
      <c r="M49" s="280" t="str">
        <f>IFERROR(M45/M44,"")</f>
        <v/>
      </c>
      <c r="N49" s="280" t="str">
        <f>IFERROR(N45/N44,"")</f>
        <v/>
      </c>
      <c r="O49" s="280" t="str">
        <f>IFERROR(O45/O44,"")</f>
        <v/>
      </c>
      <c r="P49" s="286">
        <v>0</v>
      </c>
      <c r="Q49" s="281" t="str">
        <f>IFERROR(FORECAST(P22,M49:O49,M22:O22),"")</f>
        <v/>
      </c>
      <c r="S49" s="3"/>
    </row>
    <row r="50" spans="1:19" ht="12" customHeight="1" x14ac:dyDescent="0.25">
      <c r="A50" s="468"/>
      <c r="B50" s="419"/>
      <c r="C50" s="306" t="s">
        <v>180</v>
      </c>
      <c r="D50" s="280" t="str">
        <f>IFERROR(D46/D44,"")</f>
        <v/>
      </c>
      <c r="E50" s="280" t="str">
        <f>IFERROR(E46/E44,"")</f>
        <v/>
      </c>
      <c r="F50" s="280" t="str">
        <f>IFERROR(F46/F44,"")</f>
        <v/>
      </c>
      <c r="G50" s="286">
        <v>0</v>
      </c>
      <c r="H50" s="281" t="str">
        <f>IFERROR(FORECAST(G22,D50:F50,D22:F22),"")</f>
        <v/>
      </c>
      <c r="J50" s="468"/>
      <c r="K50" s="419"/>
      <c r="L50" s="306" t="s">
        <v>180</v>
      </c>
      <c r="M50" s="280" t="str">
        <f>IFERROR(M46/M44,"")</f>
        <v/>
      </c>
      <c r="N50" s="280" t="str">
        <f>IFERROR(N46/N44,"")</f>
        <v/>
      </c>
      <c r="O50" s="280" t="str">
        <f>IFERROR(O46/O44,"")</f>
        <v/>
      </c>
      <c r="P50" s="286">
        <v>0</v>
      </c>
      <c r="Q50" s="281" t="str">
        <f>IFERROR(FORECAST(P22,M50:O50,M22:O22),"")</f>
        <v/>
      </c>
      <c r="S50" s="3"/>
    </row>
    <row r="51" spans="1:19" ht="12" customHeight="1" x14ac:dyDescent="0.25">
      <c r="A51" s="468"/>
      <c r="B51" s="419"/>
      <c r="C51" s="306" t="s">
        <v>182</v>
      </c>
      <c r="D51" s="280" t="str">
        <f>IFERROR(D47/D44,"")</f>
        <v/>
      </c>
      <c r="E51" s="280" t="str">
        <f>IFERROR(E47/E44,"")</f>
        <v/>
      </c>
      <c r="F51" s="280" t="str">
        <f>IFERROR(F47/F44,"")</f>
        <v/>
      </c>
      <c r="G51" s="286">
        <v>0</v>
      </c>
      <c r="H51" s="281" t="str">
        <f>IFERROR(FORECAST(G22,D51:F51,D22:F22),"")</f>
        <v/>
      </c>
      <c r="J51" s="468"/>
      <c r="K51" s="419"/>
      <c r="L51" s="306" t="s">
        <v>182</v>
      </c>
      <c r="M51" s="280" t="str">
        <f>IFERROR(M47/M44,"")</f>
        <v/>
      </c>
      <c r="N51" s="280" t="str">
        <f>IFERROR(N47/N44,"")</f>
        <v/>
      </c>
      <c r="O51" s="280" t="str">
        <f>IFERROR(O47/O44,"")</f>
        <v/>
      </c>
      <c r="P51" s="286">
        <v>0</v>
      </c>
      <c r="Q51" s="281" t="str">
        <f>IFERROR(FORECAST(P22,M51:O51,M22:O22),"")</f>
        <v/>
      </c>
      <c r="S51" s="3"/>
    </row>
    <row r="52" spans="1:19" ht="12" customHeight="1" x14ac:dyDescent="0.25">
      <c r="A52" s="468"/>
      <c r="B52" s="419"/>
      <c r="C52" s="306" t="s">
        <v>181</v>
      </c>
      <c r="D52" s="299" t="str">
        <f>IFERROR(D48/D44,"")</f>
        <v/>
      </c>
      <c r="E52" s="299" t="str">
        <f t="shared" ref="E52" si="14">IFERROR(E48/E44,"")</f>
        <v/>
      </c>
      <c r="F52" s="299" t="str">
        <f>IFERROR(F48/F44,"")</f>
        <v/>
      </c>
      <c r="G52" s="286">
        <v>0</v>
      </c>
      <c r="H52" s="281" t="str">
        <f>IFERROR(FORECAST(G22,D52:F52,D22:F22),"")</f>
        <v/>
      </c>
      <c r="I52" s="32"/>
      <c r="J52" s="468"/>
      <c r="K52" s="419"/>
      <c r="L52" s="306" t="s">
        <v>181</v>
      </c>
      <c r="M52" s="299" t="str">
        <f>IFERROR(M48/M44,"")</f>
        <v/>
      </c>
      <c r="N52" s="299" t="str">
        <f>IFERROR(N48/N44,"")</f>
        <v/>
      </c>
      <c r="O52" s="299" t="str">
        <f>IFERROR(O48/O44,"")</f>
        <v/>
      </c>
      <c r="P52" s="286">
        <v>0</v>
      </c>
      <c r="Q52" s="281" t="str">
        <f>IFERROR(FORECAST(P22,M52:O52,M22:O22),"")</f>
        <v/>
      </c>
    </row>
    <row r="53" spans="1:19" s="293" customFormat="1" ht="12" customHeight="1" x14ac:dyDescent="0.25">
      <c r="A53" s="287"/>
      <c r="B53" s="288"/>
      <c r="C53" s="289"/>
      <c r="D53" s="290" t="str">
        <f>IF(SUM(D45:D48)=D44,"","datos erróneos")</f>
        <v/>
      </c>
      <c r="E53" s="290" t="str">
        <f t="shared" ref="E53:F53" si="15">IF(SUM(E45:E48)=E44,"","datos erróneos")</f>
        <v/>
      </c>
      <c r="F53" s="290" t="str">
        <f t="shared" si="15"/>
        <v/>
      </c>
      <c r="G53" s="290" t="str">
        <f>IF(SUM(G49:G52)=1,"",(IF(SUM(G49:G52)=0,"","datos erróneos")))</f>
        <v/>
      </c>
      <c r="H53" s="291"/>
      <c r="I53" s="292"/>
      <c r="J53" s="287"/>
      <c r="K53" s="305"/>
      <c r="L53" s="289"/>
      <c r="M53" s="290" t="str">
        <f>IF(SUM(M45:M48)=M44,"","datos erróneos")</f>
        <v/>
      </c>
      <c r="N53" s="290" t="str">
        <f t="shared" ref="N53:O53" si="16">IF(SUM(N45:N48)=N44,"","datos erróneos")</f>
        <v/>
      </c>
      <c r="O53" s="290" t="str">
        <f t="shared" si="16"/>
        <v/>
      </c>
      <c r="P53" s="290" t="str">
        <f>IF(SUM(P49:P52)=1,"",(IF(SUM(P49:P52)=0,"","datos erróneos")))</f>
        <v/>
      </c>
      <c r="Q53" s="291"/>
      <c r="R53" s="292"/>
    </row>
    <row r="54" spans="1:19" ht="12" customHeight="1" x14ac:dyDescent="0.25">
      <c r="A54" s="468" t="s">
        <v>363</v>
      </c>
      <c r="B54" s="419" t="s">
        <v>335</v>
      </c>
      <c r="C54" s="419"/>
      <c r="D54" s="283">
        <v>0</v>
      </c>
      <c r="E54" s="284">
        <v>0</v>
      </c>
      <c r="F54" s="284">
        <v>0</v>
      </c>
      <c r="G54" s="422">
        <v>0</v>
      </c>
      <c r="H54" s="422"/>
      <c r="J54" s="468" t="s">
        <v>364</v>
      </c>
      <c r="K54" s="419" t="s">
        <v>335</v>
      </c>
      <c r="L54" s="419"/>
      <c r="M54" s="283">
        <v>0</v>
      </c>
      <c r="N54" s="284">
        <v>0</v>
      </c>
      <c r="O54" s="284">
        <v>0</v>
      </c>
      <c r="P54" s="422">
        <v>0</v>
      </c>
      <c r="Q54" s="422"/>
      <c r="S54" s="3"/>
    </row>
    <row r="55" spans="1:19" ht="12" customHeight="1" x14ac:dyDescent="0.25">
      <c r="A55" s="468"/>
      <c r="B55" s="419" t="s">
        <v>336</v>
      </c>
      <c r="C55" s="306" t="s">
        <v>179</v>
      </c>
      <c r="D55" s="300">
        <v>0</v>
      </c>
      <c r="E55" s="300">
        <v>0</v>
      </c>
      <c r="F55" s="300">
        <v>0</v>
      </c>
      <c r="G55" s="279">
        <f>ROUNDUP(G59*G54,0)</f>
        <v>0</v>
      </c>
      <c r="H55" s="297" t="str">
        <f>IFERROR(H59*G54,"")</f>
        <v/>
      </c>
      <c r="J55" s="468"/>
      <c r="K55" s="419" t="s">
        <v>336</v>
      </c>
      <c r="L55" s="306" t="s">
        <v>179</v>
      </c>
      <c r="M55" s="300">
        <v>0</v>
      </c>
      <c r="N55" s="300">
        <v>0</v>
      </c>
      <c r="O55" s="300">
        <v>0</v>
      </c>
      <c r="P55" s="279">
        <f>ROUNDUP(P59*P54,0)</f>
        <v>0</v>
      </c>
      <c r="Q55" s="297" t="str">
        <f>IFERROR(Q59*P54,"")</f>
        <v/>
      </c>
      <c r="S55" s="3"/>
    </row>
    <row r="56" spans="1:19" ht="12" customHeight="1" x14ac:dyDescent="0.25">
      <c r="A56" s="468"/>
      <c r="B56" s="419"/>
      <c r="C56" s="306" t="s">
        <v>180</v>
      </c>
      <c r="D56" s="300">
        <v>0</v>
      </c>
      <c r="E56" s="300">
        <v>0</v>
      </c>
      <c r="F56" s="300">
        <v>0</v>
      </c>
      <c r="G56" s="279">
        <f>ROUNDUP(G60*G54,0)</f>
        <v>0</v>
      </c>
      <c r="H56" s="297" t="str">
        <f>IFERROR(H60*G54,"")</f>
        <v/>
      </c>
      <c r="J56" s="468"/>
      <c r="K56" s="419"/>
      <c r="L56" s="306" t="s">
        <v>180</v>
      </c>
      <c r="M56" s="300">
        <v>0</v>
      </c>
      <c r="N56" s="300">
        <v>0</v>
      </c>
      <c r="O56" s="300">
        <v>0</v>
      </c>
      <c r="P56" s="279">
        <f>ROUNDUP(P60*P54,0)</f>
        <v>0</v>
      </c>
      <c r="Q56" s="297" t="str">
        <f>IFERROR(Q60*P54,"")</f>
        <v/>
      </c>
      <c r="S56" s="3"/>
    </row>
    <row r="57" spans="1:19" ht="12" customHeight="1" x14ac:dyDescent="0.25">
      <c r="A57" s="468"/>
      <c r="B57" s="419"/>
      <c r="C57" s="306" t="s">
        <v>182</v>
      </c>
      <c r="D57" s="300">
        <v>0</v>
      </c>
      <c r="E57" s="300">
        <v>0</v>
      </c>
      <c r="F57" s="300">
        <v>0</v>
      </c>
      <c r="G57" s="279">
        <f>ROUNDUP(G61*G54,0)</f>
        <v>0</v>
      </c>
      <c r="H57" s="297" t="str">
        <f>IFERROR(H61*G54,"")</f>
        <v/>
      </c>
      <c r="J57" s="468"/>
      <c r="K57" s="419"/>
      <c r="L57" s="306" t="s">
        <v>182</v>
      </c>
      <c r="M57" s="300">
        <v>0</v>
      </c>
      <c r="N57" s="300">
        <v>0</v>
      </c>
      <c r="O57" s="300">
        <v>0</v>
      </c>
      <c r="P57" s="279">
        <f>ROUNDUP(P61*P54,0)</f>
        <v>0</v>
      </c>
      <c r="Q57" s="297" t="str">
        <f>IFERROR(Q61*P54,"")</f>
        <v/>
      </c>
      <c r="S57" s="3"/>
    </row>
    <row r="58" spans="1:19" ht="12" customHeight="1" x14ac:dyDescent="0.25">
      <c r="A58" s="468"/>
      <c r="B58" s="419"/>
      <c r="C58" s="306" t="s">
        <v>181</v>
      </c>
      <c r="D58" s="300">
        <v>0</v>
      </c>
      <c r="E58" s="301">
        <v>0</v>
      </c>
      <c r="F58" s="301">
        <v>0</v>
      </c>
      <c r="G58" s="279">
        <f>ROUNDUP(G62*G54,0)</f>
        <v>0</v>
      </c>
      <c r="H58" s="297" t="str">
        <f>IFERROR(H62*G54,"")</f>
        <v/>
      </c>
      <c r="J58" s="468"/>
      <c r="K58" s="419"/>
      <c r="L58" s="306" t="s">
        <v>181</v>
      </c>
      <c r="M58" s="300">
        <v>0</v>
      </c>
      <c r="N58" s="301">
        <v>0</v>
      </c>
      <c r="O58" s="301">
        <v>0</v>
      </c>
      <c r="P58" s="279">
        <f>ROUNDUP(P62*P54,0)</f>
        <v>0</v>
      </c>
      <c r="Q58" s="297" t="str">
        <f>IFERROR(Q62*P54,"")</f>
        <v/>
      </c>
      <c r="S58" s="3"/>
    </row>
    <row r="59" spans="1:19" ht="12" customHeight="1" x14ac:dyDescent="0.25">
      <c r="A59" s="468"/>
      <c r="B59" s="419" t="s">
        <v>124</v>
      </c>
      <c r="C59" s="306" t="s">
        <v>179</v>
      </c>
      <c r="D59" s="280" t="str">
        <f>IFERROR(D55/D54,"")</f>
        <v/>
      </c>
      <c r="E59" s="280" t="str">
        <f>IFERROR(E55/E54,"")</f>
        <v/>
      </c>
      <c r="F59" s="280" t="str">
        <f>IFERROR(F55/F54,"")</f>
        <v/>
      </c>
      <c r="G59" s="286">
        <v>0</v>
      </c>
      <c r="H59" s="281" t="str">
        <f>IFERROR(FORECAST(G22,D59:F59,D22:F22),"")</f>
        <v/>
      </c>
      <c r="J59" s="468"/>
      <c r="K59" s="419" t="s">
        <v>124</v>
      </c>
      <c r="L59" s="306" t="s">
        <v>179</v>
      </c>
      <c r="M59" s="280" t="str">
        <f>IFERROR(M55/M54,"")</f>
        <v/>
      </c>
      <c r="N59" s="280" t="str">
        <f>IFERROR(N55/N54,"")</f>
        <v/>
      </c>
      <c r="O59" s="280" t="str">
        <f>IFERROR(O55/O54,"")</f>
        <v/>
      </c>
      <c r="P59" s="286">
        <v>0</v>
      </c>
      <c r="Q59" s="281" t="str">
        <f>IFERROR(FORECAST(P22,M59:O59,M22:O22),"")</f>
        <v/>
      </c>
      <c r="S59" s="3"/>
    </row>
    <row r="60" spans="1:19" ht="12" customHeight="1" x14ac:dyDescent="0.25">
      <c r="A60" s="468"/>
      <c r="B60" s="419"/>
      <c r="C60" s="306" t="s">
        <v>180</v>
      </c>
      <c r="D60" s="280" t="str">
        <f>IFERROR(D56/D54,"")</f>
        <v/>
      </c>
      <c r="E60" s="280" t="str">
        <f>IFERROR(E56/E54,"")</f>
        <v/>
      </c>
      <c r="F60" s="280" t="str">
        <f>IFERROR(F56/F54,"")</f>
        <v/>
      </c>
      <c r="G60" s="286">
        <v>0</v>
      </c>
      <c r="H60" s="281" t="str">
        <f>IFERROR(FORECAST(G22,D60:F60,D22:F22),"")</f>
        <v/>
      </c>
      <c r="J60" s="468"/>
      <c r="K60" s="419"/>
      <c r="L60" s="306" t="s">
        <v>180</v>
      </c>
      <c r="M60" s="280" t="str">
        <f>IFERROR(M56/M54,"")</f>
        <v/>
      </c>
      <c r="N60" s="280" t="str">
        <f>IFERROR(N56/N54,"")</f>
        <v/>
      </c>
      <c r="O60" s="280" t="str">
        <f>IFERROR(O56/O54,"")</f>
        <v/>
      </c>
      <c r="P60" s="286">
        <v>0</v>
      </c>
      <c r="Q60" s="281" t="str">
        <f>IFERROR(FORECAST(P22,M60:O60,M22:O22),"")</f>
        <v/>
      </c>
      <c r="S60" s="3"/>
    </row>
    <row r="61" spans="1:19" ht="12" customHeight="1" x14ac:dyDescent="0.25">
      <c r="A61" s="468"/>
      <c r="B61" s="419"/>
      <c r="C61" s="306" t="s">
        <v>182</v>
      </c>
      <c r="D61" s="280" t="str">
        <f>IFERROR(D57/D54,"")</f>
        <v/>
      </c>
      <c r="E61" s="280" t="str">
        <f>IFERROR(E57/E54,"")</f>
        <v/>
      </c>
      <c r="F61" s="280" t="str">
        <f>IFERROR(F57/F54,"")</f>
        <v/>
      </c>
      <c r="G61" s="286">
        <v>0</v>
      </c>
      <c r="H61" s="281" t="str">
        <f>IFERROR(FORECAST(G22,D61:F61,D22:F22),"")</f>
        <v/>
      </c>
      <c r="J61" s="468"/>
      <c r="K61" s="419"/>
      <c r="L61" s="306" t="s">
        <v>182</v>
      </c>
      <c r="M61" s="280" t="str">
        <f>IFERROR(M57/M54,"")</f>
        <v/>
      </c>
      <c r="N61" s="280" t="str">
        <f>IFERROR(N57/N54,"")</f>
        <v/>
      </c>
      <c r="O61" s="280" t="str">
        <f>IFERROR(O57/O54,"")</f>
        <v/>
      </c>
      <c r="P61" s="286">
        <v>0</v>
      </c>
      <c r="Q61" s="281" t="str">
        <f>IFERROR(FORECAST(P22,M61:O61,M22:O22),"")</f>
        <v/>
      </c>
      <c r="S61" s="3"/>
    </row>
    <row r="62" spans="1:19" ht="12" customHeight="1" x14ac:dyDescent="0.25">
      <c r="A62" s="468"/>
      <c r="B62" s="419"/>
      <c r="C62" s="306" t="s">
        <v>181</v>
      </c>
      <c r="D62" s="299" t="str">
        <f>IFERROR(D58/D54,"")</f>
        <v/>
      </c>
      <c r="E62" s="299" t="str">
        <f t="shared" ref="E62" si="17">IFERROR(E58/E54,"")</f>
        <v/>
      </c>
      <c r="F62" s="299" t="str">
        <f>IFERROR(F58/F54,"")</f>
        <v/>
      </c>
      <c r="G62" s="286">
        <v>0</v>
      </c>
      <c r="H62" s="281" t="str">
        <f>IFERROR(FORECAST(G22,D62:F62,D22:F22),"")</f>
        <v/>
      </c>
      <c r="I62" s="32"/>
      <c r="J62" s="468"/>
      <c r="K62" s="419"/>
      <c r="L62" s="306" t="s">
        <v>181</v>
      </c>
      <c r="M62" s="299" t="str">
        <f>IFERROR(M58/M54,"")</f>
        <v/>
      </c>
      <c r="N62" s="299" t="str">
        <f t="shared" ref="N62" si="18">IFERROR(N58/N54,"")</f>
        <v/>
      </c>
      <c r="O62" s="299" t="str">
        <f>IFERROR(O58/O54,"")</f>
        <v/>
      </c>
      <c r="P62" s="286">
        <v>0</v>
      </c>
      <c r="Q62" s="281" t="str">
        <f>IFERROR(FORECAST(P22,M62:O62,M22:O22),"")</f>
        <v/>
      </c>
    </row>
    <row r="63" spans="1:19" s="293" customFormat="1" ht="12" customHeight="1" x14ac:dyDescent="0.25">
      <c r="A63" s="287"/>
      <c r="B63" s="288"/>
      <c r="C63" s="289"/>
      <c r="D63" s="290" t="str">
        <f>IF(SUM(D55:D58)=D54,"","datos erróneos")</f>
        <v/>
      </c>
      <c r="E63" s="290" t="str">
        <f t="shared" ref="E63:F63" si="19">IF(SUM(E55:E58)=E54,"","datos erróneos")</f>
        <v/>
      </c>
      <c r="F63" s="290" t="str">
        <f t="shared" si="19"/>
        <v/>
      </c>
      <c r="G63" s="290" t="str">
        <f>IF(SUM(G59:G62)=1,"",(IF(SUM(G59:G62)=0,"","datos erróneos")))</f>
        <v/>
      </c>
      <c r="H63" s="291"/>
      <c r="I63" s="292"/>
      <c r="J63" s="287"/>
      <c r="K63" s="288"/>
      <c r="L63" s="289"/>
      <c r="M63" s="290" t="str">
        <f>IF(SUM(M55:M58)=M54,"","datos erróneos")</f>
        <v/>
      </c>
      <c r="N63" s="290" t="str">
        <f t="shared" ref="N63:O63" si="20">IF(SUM(N55:N58)=N54,"","datos erróneos")</f>
        <v/>
      </c>
      <c r="O63" s="290" t="str">
        <f t="shared" si="20"/>
        <v/>
      </c>
      <c r="P63" s="290" t="str">
        <f>IF(SUM(P59:P62)=1,"",(IF(SUM(P59:P62)=0,"","datos erróneos")))</f>
        <v/>
      </c>
      <c r="Q63" s="291"/>
      <c r="R63" s="292"/>
    </row>
    <row r="64" spans="1:19" ht="12" customHeight="1" x14ac:dyDescent="0.25">
      <c r="A64" s="468" t="s">
        <v>365</v>
      </c>
      <c r="B64" s="419" t="s">
        <v>335</v>
      </c>
      <c r="C64" s="419"/>
      <c r="D64" s="283">
        <v>0</v>
      </c>
      <c r="E64" s="284">
        <v>0</v>
      </c>
      <c r="F64" s="284">
        <v>0</v>
      </c>
      <c r="G64" s="422">
        <v>0</v>
      </c>
      <c r="H64" s="422"/>
      <c r="J64" s="468" t="s">
        <v>365</v>
      </c>
      <c r="K64" s="419" t="s">
        <v>335</v>
      </c>
      <c r="L64" s="419"/>
      <c r="M64" s="283">
        <v>0</v>
      </c>
      <c r="N64" s="284">
        <v>0</v>
      </c>
      <c r="O64" s="284">
        <v>0</v>
      </c>
      <c r="P64" s="422">
        <v>0</v>
      </c>
      <c r="Q64" s="422"/>
      <c r="S64" s="3"/>
    </row>
    <row r="65" spans="1:39" ht="12" customHeight="1" x14ac:dyDescent="0.25">
      <c r="A65" s="468"/>
      <c r="B65" s="419" t="s">
        <v>336</v>
      </c>
      <c r="C65" s="306" t="s">
        <v>179</v>
      </c>
      <c r="D65" s="300">
        <v>0</v>
      </c>
      <c r="E65" s="300">
        <v>0</v>
      </c>
      <c r="F65" s="300">
        <v>0</v>
      </c>
      <c r="G65" s="279">
        <f>ROUNDUP(G69*G64,0)</f>
        <v>0</v>
      </c>
      <c r="H65" s="297" t="str">
        <f>IFERROR(H69*G64,"")</f>
        <v/>
      </c>
      <c r="J65" s="468"/>
      <c r="K65" s="419" t="s">
        <v>336</v>
      </c>
      <c r="L65" s="306" t="s">
        <v>179</v>
      </c>
      <c r="M65" s="300">
        <v>0</v>
      </c>
      <c r="N65" s="300">
        <v>0</v>
      </c>
      <c r="O65" s="300">
        <v>0</v>
      </c>
      <c r="P65" s="279">
        <f>ROUNDUP(P69*P64,0)</f>
        <v>0</v>
      </c>
      <c r="Q65" s="297" t="str">
        <f>IFERROR(Q69*P64,"")</f>
        <v/>
      </c>
      <c r="S65" s="3"/>
    </row>
    <row r="66" spans="1:39" ht="12" customHeight="1" x14ac:dyDescent="0.25">
      <c r="A66" s="468"/>
      <c r="B66" s="419"/>
      <c r="C66" s="306" t="s">
        <v>180</v>
      </c>
      <c r="D66" s="300">
        <v>0</v>
      </c>
      <c r="E66" s="300">
        <v>0</v>
      </c>
      <c r="F66" s="300">
        <v>0</v>
      </c>
      <c r="G66" s="279">
        <f>ROUNDUP(G70*G64,0)</f>
        <v>0</v>
      </c>
      <c r="H66" s="297" t="str">
        <f>IFERROR(H70*G64,"")</f>
        <v/>
      </c>
      <c r="J66" s="468"/>
      <c r="K66" s="419"/>
      <c r="L66" s="306" t="s">
        <v>180</v>
      </c>
      <c r="M66" s="300">
        <v>0</v>
      </c>
      <c r="N66" s="300">
        <v>0</v>
      </c>
      <c r="O66" s="300">
        <v>0</v>
      </c>
      <c r="P66" s="279">
        <f>ROUNDUP(P70*P64,0)</f>
        <v>0</v>
      </c>
      <c r="Q66" s="297" t="str">
        <f>IFERROR(Q70*P64,"")</f>
        <v/>
      </c>
      <c r="S66" s="3"/>
    </row>
    <row r="67" spans="1:39" ht="12" customHeight="1" x14ac:dyDescent="0.25">
      <c r="A67" s="468"/>
      <c r="B67" s="419"/>
      <c r="C67" s="306" t="s">
        <v>182</v>
      </c>
      <c r="D67" s="300">
        <v>0</v>
      </c>
      <c r="E67" s="300">
        <v>0</v>
      </c>
      <c r="F67" s="300">
        <v>0</v>
      </c>
      <c r="G67" s="279">
        <f>ROUNDUP(G71*G64,0)</f>
        <v>0</v>
      </c>
      <c r="H67" s="297" t="str">
        <f>IFERROR(H71*G64,"")</f>
        <v/>
      </c>
      <c r="J67" s="468"/>
      <c r="K67" s="419"/>
      <c r="L67" s="306" t="s">
        <v>182</v>
      </c>
      <c r="M67" s="300">
        <v>0</v>
      </c>
      <c r="N67" s="300">
        <v>0</v>
      </c>
      <c r="O67" s="300">
        <v>0</v>
      </c>
      <c r="P67" s="279">
        <f>ROUNDUP(P71*P64,0)</f>
        <v>0</v>
      </c>
      <c r="Q67" s="297" t="str">
        <f>IFERROR(Q71*P64,"")</f>
        <v/>
      </c>
      <c r="S67" s="3"/>
    </row>
    <row r="68" spans="1:39" ht="12" customHeight="1" x14ac:dyDescent="0.25">
      <c r="A68" s="468"/>
      <c r="B68" s="419"/>
      <c r="C68" s="306" t="s">
        <v>181</v>
      </c>
      <c r="D68" s="300">
        <v>0</v>
      </c>
      <c r="E68" s="301">
        <v>0</v>
      </c>
      <c r="F68" s="301">
        <v>0</v>
      </c>
      <c r="G68" s="279">
        <f>ROUNDUP(G72*G64,0)</f>
        <v>0</v>
      </c>
      <c r="H68" s="297" t="str">
        <f>IFERROR(H72*G64,"")</f>
        <v/>
      </c>
      <c r="J68" s="468"/>
      <c r="K68" s="419"/>
      <c r="L68" s="306" t="s">
        <v>181</v>
      </c>
      <c r="M68" s="300">
        <v>0</v>
      </c>
      <c r="N68" s="301">
        <v>0</v>
      </c>
      <c r="O68" s="301">
        <v>0</v>
      </c>
      <c r="P68" s="279">
        <f>ROUNDUP(P72*P64,0)</f>
        <v>0</v>
      </c>
      <c r="Q68" s="297" t="str">
        <f>IFERROR(Q72*P64,"")</f>
        <v/>
      </c>
      <c r="S68" s="3"/>
    </row>
    <row r="69" spans="1:39" ht="12" customHeight="1" x14ac:dyDescent="0.25">
      <c r="A69" s="468"/>
      <c r="B69" s="419" t="s">
        <v>124</v>
      </c>
      <c r="C69" s="306" t="s">
        <v>179</v>
      </c>
      <c r="D69" s="280" t="str">
        <f>IFERROR(D65/D64,"")</f>
        <v/>
      </c>
      <c r="E69" s="280" t="str">
        <f>IFERROR(E65/E64,"")</f>
        <v/>
      </c>
      <c r="F69" s="280" t="str">
        <f>IFERROR(F65/F64,"")</f>
        <v/>
      </c>
      <c r="G69" s="286">
        <v>0</v>
      </c>
      <c r="H69" s="281" t="str">
        <f>IFERROR(FORECAST(G22,D69:F69,D22:F22),"")</f>
        <v/>
      </c>
      <c r="J69" s="468"/>
      <c r="K69" s="419" t="s">
        <v>124</v>
      </c>
      <c r="L69" s="306" t="s">
        <v>179</v>
      </c>
      <c r="M69" s="280" t="str">
        <f>IFERROR(M65/M64,"")</f>
        <v/>
      </c>
      <c r="N69" s="280" t="str">
        <f>IFERROR(N65/N64,"")</f>
        <v/>
      </c>
      <c r="O69" s="280" t="str">
        <f>IFERROR(O65/O64,"")</f>
        <v/>
      </c>
      <c r="P69" s="286">
        <v>0</v>
      </c>
      <c r="Q69" s="281" t="str">
        <f>IFERROR(FORECAST(P22,M69:O69,M22:O22),"")</f>
        <v/>
      </c>
      <c r="S69" s="3"/>
    </row>
    <row r="70" spans="1:39" ht="12" customHeight="1" x14ac:dyDescent="0.25">
      <c r="A70" s="468"/>
      <c r="B70" s="419"/>
      <c r="C70" s="306" t="s">
        <v>180</v>
      </c>
      <c r="D70" s="280" t="str">
        <f>IFERROR(D66/D64,"")</f>
        <v/>
      </c>
      <c r="E70" s="280" t="str">
        <f>IFERROR(E66/E64,"")</f>
        <v/>
      </c>
      <c r="F70" s="280" t="str">
        <f>IFERROR(F66/F64,"")</f>
        <v/>
      </c>
      <c r="G70" s="286">
        <v>0</v>
      </c>
      <c r="H70" s="281" t="str">
        <f>IFERROR(FORECAST(G22,D70:F70,D22:F22),"")</f>
        <v/>
      </c>
      <c r="J70" s="468"/>
      <c r="K70" s="419"/>
      <c r="L70" s="306" t="s">
        <v>180</v>
      </c>
      <c r="M70" s="280" t="str">
        <f>IFERROR(M66/M64,"")</f>
        <v/>
      </c>
      <c r="N70" s="280" t="str">
        <f>IFERROR(N66/N64,"")</f>
        <v/>
      </c>
      <c r="O70" s="280" t="str">
        <f>IFERROR(O66/O64,"")</f>
        <v/>
      </c>
      <c r="P70" s="286">
        <v>0</v>
      </c>
      <c r="Q70" s="281" t="str">
        <f>IFERROR(FORECAST(P22,M70:O70,M22:O22),"")</f>
        <v/>
      </c>
      <c r="S70" s="3"/>
    </row>
    <row r="71" spans="1:39" ht="12" customHeight="1" x14ac:dyDescent="0.25">
      <c r="A71" s="468"/>
      <c r="B71" s="419"/>
      <c r="C71" s="306" t="s">
        <v>182</v>
      </c>
      <c r="D71" s="280" t="str">
        <f>IFERROR(D67/D64,"")</f>
        <v/>
      </c>
      <c r="E71" s="280" t="str">
        <f>IFERROR(E67/E64,"")</f>
        <v/>
      </c>
      <c r="F71" s="280" t="str">
        <f>IFERROR(F67/F64,"")</f>
        <v/>
      </c>
      <c r="G71" s="286">
        <v>0</v>
      </c>
      <c r="H71" s="281" t="str">
        <f>IFERROR(FORECAST(G22,D71:F71,D22:F22),"")</f>
        <v/>
      </c>
      <c r="J71" s="468"/>
      <c r="K71" s="419"/>
      <c r="L71" s="306" t="s">
        <v>182</v>
      </c>
      <c r="M71" s="280" t="str">
        <f>IFERROR(M67/M64,"")</f>
        <v/>
      </c>
      <c r="N71" s="280" t="str">
        <f>IFERROR(N67/N64,"")</f>
        <v/>
      </c>
      <c r="O71" s="280" t="str">
        <f>IFERROR(O67/O64,"")</f>
        <v/>
      </c>
      <c r="P71" s="286">
        <v>0</v>
      </c>
      <c r="Q71" s="281" t="str">
        <f>IFERROR(FORECAST(P22,M71:O71,M22:O22),"")</f>
        <v/>
      </c>
      <c r="S71" s="3"/>
    </row>
    <row r="72" spans="1:39" ht="12" customHeight="1" x14ac:dyDescent="0.25">
      <c r="A72" s="468"/>
      <c r="B72" s="419"/>
      <c r="C72" s="306" t="s">
        <v>181</v>
      </c>
      <c r="D72" s="299" t="str">
        <f>IFERROR(D68/D64,"")</f>
        <v/>
      </c>
      <c r="E72" s="299" t="str">
        <f t="shared" ref="E72" si="21">IFERROR(E68/E64,"")</f>
        <v/>
      </c>
      <c r="F72" s="299" t="str">
        <f>IFERROR(F68/F64,"")</f>
        <v/>
      </c>
      <c r="G72" s="286">
        <v>0</v>
      </c>
      <c r="H72" s="281" t="str">
        <f>IFERROR(FORECAST(G22,D72:F72,D22:F22),"")</f>
        <v/>
      </c>
      <c r="I72" s="32"/>
      <c r="J72" s="468"/>
      <c r="K72" s="419"/>
      <c r="L72" s="306" t="s">
        <v>181</v>
      </c>
      <c r="M72" s="299" t="str">
        <f>IFERROR(M68/M64,"")</f>
        <v/>
      </c>
      <c r="N72" s="299" t="str">
        <f t="shared" ref="N72" si="22">IFERROR(N68/N64,"")</f>
        <v/>
      </c>
      <c r="O72" s="299" t="str">
        <f>IFERROR(O68/O64,"")</f>
        <v/>
      </c>
      <c r="P72" s="286">
        <v>0</v>
      </c>
      <c r="Q72" s="281" t="str">
        <f>IFERROR(FORECAST(P22,M72:O72,M22:O22),"")</f>
        <v/>
      </c>
    </row>
    <row r="73" spans="1:39" s="293" customFormat="1" ht="12" customHeight="1" x14ac:dyDescent="0.25">
      <c r="A73" s="287"/>
      <c r="B73" s="288"/>
      <c r="C73" s="289"/>
      <c r="D73" s="290" t="str">
        <f>IF(SUM(D65:D68)=D64,"","datos erróneos")</f>
        <v/>
      </c>
      <c r="E73" s="290" t="str">
        <f t="shared" ref="E73:F73" si="23">IF(SUM(E65:E68)=E64,"","datos erróneos")</f>
        <v/>
      </c>
      <c r="F73" s="290" t="str">
        <f t="shared" si="23"/>
        <v/>
      </c>
      <c r="G73" s="290" t="str">
        <f>IF(SUM(G69:G72)=1,"",(IF(SUM(G69:G72)=0,"","datos erróneos")))</f>
        <v/>
      </c>
      <c r="H73" s="291"/>
      <c r="I73" s="292"/>
      <c r="J73" s="287"/>
      <c r="K73" s="288"/>
      <c r="L73" s="289"/>
      <c r="M73" s="290" t="str">
        <f>IF(SUM(M65:M68)=M64,"","datos erróneos")</f>
        <v/>
      </c>
      <c r="N73" s="290" t="str">
        <f t="shared" ref="N73:O73" si="24">IF(SUM(N65:N68)=N64,"","datos erróneos")</f>
        <v/>
      </c>
      <c r="O73" s="290" t="str">
        <f t="shared" si="24"/>
        <v/>
      </c>
      <c r="P73" s="290" t="str">
        <f>IF(SUM(P69:P72)=1,"",(IF(SUM(P69:P72)=0,"","datos erróneos")))</f>
        <v/>
      </c>
      <c r="Q73" s="291"/>
      <c r="R73" s="292"/>
    </row>
    <row r="74" spans="1:39" ht="13.5" customHeight="1" x14ac:dyDescent="0.25">
      <c r="A74" s="38" t="s">
        <v>129</v>
      </c>
      <c r="B74" s="39"/>
      <c r="C74" s="39"/>
      <c r="D74" s="36"/>
      <c r="E74" s="39"/>
      <c r="F74" s="39"/>
      <c r="G74" s="39"/>
      <c r="H74" s="39"/>
      <c r="I74" s="40"/>
      <c r="J74" s="36"/>
      <c r="K74" s="36"/>
      <c r="L74" s="36"/>
      <c r="M74" s="39"/>
      <c r="N74" s="39"/>
      <c r="O74" s="39"/>
      <c r="P74" s="39"/>
      <c r="Q74" s="39"/>
      <c r="R74" s="42"/>
      <c r="S74" s="1"/>
      <c r="T74" s="1"/>
      <c r="U74" s="1"/>
      <c r="V74" s="1"/>
      <c r="W74" s="1"/>
      <c r="X74" s="1"/>
      <c r="Y74" s="1"/>
      <c r="Z74" s="1"/>
      <c r="AA74" s="1"/>
      <c r="AB74" s="1"/>
      <c r="AC74" s="1"/>
      <c r="AD74" s="1"/>
      <c r="AE74" s="1"/>
      <c r="AF74" s="1"/>
      <c r="AG74" s="1"/>
      <c r="AH74" s="1"/>
      <c r="AI74" s="1"/>
      <c r="AJ74" s="1"/>
      <c r="AK74" s="1"/>
      <c r="AL74" s="1"/>
      <c r="AM74" s="1"/>
    </row>
    <row r="75" spans="1:39" s="1" customFormat="1" ht="13.5" customHeight="1" x14ac:dyDescent="0.25">
      <c r="A75" s="38" t="s">
        <v>131</v>
      </c>
      <c r="B75" s="41"/>
      <c r="C75" s="41"/>
      <c r="D75" s="41"/>
      <c r="E75" s="41"/>
      <c r="F75" s="41"/>
      <c r="G75" s="41"/>
      <c r="H75" s="41"/>
      <c r="I75" s="42"/>
      <c r="J75" s="43"/>
      <c r="K75" s="43"/>
      <c r="L75" s="43"/>
      <c r="M75" s="41"/>
      <c r="N75" s="41"/>
      <c r="O75" s="41"/>
      <c r="P75" s="41"/>
      <c r="Q75" s="41"/>
      <c r="R75" s="42"/>
    </row>
    <row r="76" spans="1:39" s="1" customFormat="1" ht="42" customHeight="1" x14ac:dyDescent="0.25">
      <c r="A76" s="425" t="s">
        <v>220</v>
      </c>
      <c r="B76" s="425"/>
      <c r="C76" s="425"/>
      <c r="D76" s="425"/>
      <c r="E76" s="425"/>
      <c r="F76" s="425"/>
      <c r="G76" s="425"/>
      <c r="H76" s="425"/>
      <c r="I76" s="425"/>
      <c r="J76" s="425"/>
      <c r="K76" s="425"/>
      <c r="L76" s="425"/>
      <c r="M76" s="425"/>
      <c r="N76" s="425"/>
      <c r="O76" s="425"/>
      <c r="P76" s="425"/>
      <c r="Q76" s="425"/>
      <c r="R76" s="42"/>
    </row>
    <row r="77" spans="1:39" s="1" customFormat="1" ht="13.5" customHeight="1" x14ac:dyDescent="0.25">
      <c r="A77" s="38" t="s">
        <v>130</v>
      </c>
      <c r="B77" s="41"/>
      <c r="C77" s="41"/>
      <c r="D77" s="41"/>
      <c r="E77" s="41"/>
      <c r="F77" s="41"/>
      <c r="G77" s="41"/>
      <c r="H77" s="41"/>
      <c r="I77" s="42"/>
      <c r="J77" s="43"/>
      <c r="K77" s="43"/>
      <c r="L77" s="43"/>
      <c r="M77" s="41"/>
      <c r="N77" s="41"/>
      <c r="O77" s="41"/>
      <c r="P77" s="41"/>
      <c r="Q77" s="41"/>
      <c r="R77" s="42"/>
    </row>
    <row r="78" spans="1:39" s="1" customFormat="1" ht="21" customHeight="1" x14ac:dyDescent="0.25">
      <c r="A78" s="42"/>
      <c r="B78" s="41"/>
      <c r="C78" s="41"/>
      <c r="D78" s="41"/>
      <c r="E78" s="41"/>
      <c r="F78" s="41"/>
      <c r="G78" s="41"/>
      <c r="H78" s="41"/>
      <c r="I78" s="42"/>
      <c r="J78" s="43"/>
      <c r="K78" s="43"/>
      <c r="L78" s="43"/>
      <c r="M78" s="41"/>
      <c r="N78" s="41"/>
      <c r="O78" s="41"/>
      <c r="P78" s="41"/>
      <c r="Q78" s="41"/>
      <c r="R78" s="42"/>
    </row>
    <row r="80" spans="1:39" ht="15" customHeight="1" x14ac:dyDescent="0.25">
      <c r="A80" s="434"/>
      <c r="B80" s="434"/>
      <c r="C80" s="434"/>
      <c r="D80" s="434"/>
      <c r="E80" s="434"/>
      <c r="F80" s="434"/>
      <c r="G80" s="434"/>
      <c r="H80" s="434"/>
      <c r="I80" s="434"/>
      <c r="J80" s="434"/>
      <c r="K80" s="434"/>
      <c r="L80" s="434"/>
      <c r="M80" s="434"/>
      <c r="N80" s="434"/>
      <c r="O80" s="434"/>
      <c r="P80" s="434"/>
      <c r="Q80" s="434"/>
    </row>
    <row r="81" spans="1:17" x14ac:dyDescent="0.25">
      <c r="A81" s="434"/>
      <c r="B81" s="434"/>
      <c r="C81" s="434"/>
      <c r="D81" s="434"/>
      <c r="E81" s="434"/>
      <c r="F81" s="434"/>
      <c r="G81" s="434"/>
      <c r="H81" s="434"/>
      <c r="I81" s="434"/>
      <c r="J81" s="434"/>
      <c r="K81" s="434"/>
      <c r="L81" s="434"/>
      <c r="M81" s="434"/>
      <c r="N81" s="434"/>
      <c r="O81" s="434"/>
      <c r="P81" s="434"/>
      <c r="Q81" s="434"/>
    </row>
    <row r="82" spans="1:17" x14ac:dyDescent="0.25">
      <c r="A82" s="434"/>
      <c r="B82" s="434"/>
      <c r="C82" s="434"/>
      <c r="D82" s="434"/>
      <c r="E82" s="434"/>
      <c r="F82" s="434"/>
      <c r="G82" s="434"/>
      <c r="H82" s="434"/>
      <c r="I82" s="434"/>
      <c r="J82" s="434"/>
      <c r="K82" s="434"/>
      <c r="L82" s="434"/>
      <c r="M82" s="434"/>
      <c r="N82" s="434"/>
      <c r="O82" s="434"/>
      <c r="P82" s="434"/>
      <c r="Q82" s="434"/>
    </row>
    <row r="83" spans="1:17" x14ac:dyDescent="0.25">
      <c r="A83" s="434"/>
      <c r="B83" s="434"/>
      <c r="C83" s="434"/>
      <c r="D83" s="434"/>
      <c r="E83" s="434"/>
      <c r="F83" s="434"/>
      <c r="G83" s="434"/>
      <c r="H83" s="434"/>
      <c r="I83" s="434"/>
      <c r="J83" s="434"/>
      <c r="K83" s="434"/>
      <c r="L83" s="434"/>
      <c r="M83" s="434"/>
      <c r="N83" s="434"/>
      <c r="O83" s="434"/>
      <c r="P83" s="434"/>
      <c r="Q83" s="434"/>
    </row>
    <row r="84" spans="1:17" x14ac:dyDescent="0.25">
      <c r="A84" s="434"/>
      <c r="B84" s="434"/>
      <c r="C84" s="434"/>
      <c r="D84" s="434"/>
      <c r="E84" s="434"/>
      <c r="F84" s="434"/>
      <c r="G84" s="434"/>
      <c r="H84" s="434"/>
      <c r="I84" s="434"/>
      <c r="J84" s="434"/>
      <c r="K84" s="434"/>
      <c r="L84" s="434"/>
      <c r="M84" s="434"/>
      <c r="N84" s="434"/>
      <c r="O84" s="434"/>
      <c r="P84" s="434"/>
      <c r="Q84" s="434"/>
    </row>
    <row r="85" spans="1:17" x14ac:dyDescent="0.25">
      <c r="A85" s="434"/>
      <c r="B85" s="434"/>
      <c r="C85" s="434"/>
      <c r="D85" s="434"/>
      <c r="E85" s="434"/>
      <c r="F85" s="434"/>
      <c r="G85" s="434"/>
      <c r="H85" s="434"/>
      <c r="I85" s="434"/>
      <c r="J85" s="434"/>
      <c r="K85" s="434"/>
      <c r="L85" s="434"/>
      <c r="M85" s="434"/>
      <c r="N85" s="434"/>
      <c r="O85" s="434"/>
      <c r="P85" s="434"/>
      <c r="Q85" s="434"/>
    </row>
    <row r="86" spans="1:17" hidden="1" x14ac:dyDescent="0.25">
      <c r="A86" s="434"/>
      <c r="B86" s="434"/>
      <c r="C86" s="434"/>
      <c r="D86" s="434"/>
      <c r="E86" s="434"/>
      <c r="F86" s="434"/>
      <c r="G86" s="434"/>
      <c r="H86" s="434"/>
      <c r="I86" s="434"/>
      <c r="J86" s="434"/>
      <c r="K86" s="434"/>
      <c r="L86" s="434"/>
      <c r="M86" s="434"/>
      <c r="N86" s="434"/>
      <c r="O86" s="434"/>
      <c r="P86" s="434"/>
      <c r="Q86" s="434"/>
    </row>
    <row r="87" spans="1:17" hidden="1" x14ac:dyDescent="0.25">
      <c r="A87" s="434"/>
      <c r="B87" s="434"/>
      <c r="C87" s="434"/>
      <c r="D87" s="434"/>
      <c r="E87" s="434"/>
      <c r="F87" s="434"/>
      <c r="G87" s="434"/>
      <c r="H87" s="434"/>
      <c r="I87" s="434"/>
      <c r="J87" s="434"/>
      <c r="K87" s="434"/>
      <c r="L87" s="434"/>
      <c r="M87" s="434"/>
      <c r="N87" s="434"/>
      <c r="O87" s="434"/>
      <c r="P87" s="434"/>
      <c r="Q87" s="434"/>
    </row>
    <row r="88" spans="1:17" x14ac:dyDescent="0.25">
      <c r="A88" s="434"/>
      <c r="B88" s="434"/>
      <c r="C88" s="434"/>
      <c r="D88" s="434"/>
      <c r="E88" s="434"/>
      <c r="F88" s="434"/>
      <c r="G88" s="434"/>
      <c r="H88" s="434"/>
      <c r="I88" s="434"/>
      <c r="J88" s="434"/>
      <c r="K88" s="434"/>
      <c r="L88" s="434"/>
      <c r="M88" s="434"/>
      <c r="N88" s="434"/>
      <c r="O88" s="434"/>
      <c r="P88" s="434"/>
      <c r="Q88" s="434"/>
    </row>
  </sheetData>
  <sheetProtection algorithmName="SHA-512" hashValue="nzMD90foBljO3RQbR4+lmETGdSbkkv2IsYL/RRwk6PhLzSR7rmUly7WL6aGGNdzolNiIbhkUrqhEM5LySnF0ig==" saltValue="SLXilC0UZa3lhsBTSLniQw==" spinCount="100000" sheet="1" objects="1" scenarios="1"/>
  <mergeCells count="87">
    <mergeCell ref="A1:O1"/>
    <mergeCell ref="A2:O2"/>
    <mergeCell ref="A22:C23"/>
    <mergeCell ref="G22:H22"/>
    <mergeCell ref="J22:L23"/>
    <mergeCell ref="K12:K15"/>
    <mergeCell ref="B16:B19"/>
    <mergeCell ref="K16:K19"/>
    <mergeCell ref="A11:A19"/>
    <mergeCell ref="B11:C11"/>
    <mergeCell ref="G11:H11"/>
    <mergeCell ref="J11:J19"/>
    <mergeCell ref="K11:L11"/>
    <mergeCell ref="D22:D23"/>
    <mergeCell ref="E22:E23"/>
    <mergeCell ref="F22:F23"/>
    <mergeCell ref="P64:Q64"/>
    <mergeCell ref="B65:B68"/>
    <mergeCell ref="K65:K68"/>
    <mergeCell ref="B69:B72"/>
    <mergeCell ref="K69:K72"/>
    <mergeCell ref="A76:Q76"/>
    <mergeCell ref="P54:Q54"/>
    <mergeCell ref="B55:B58"/>
    <mergeCell ref="K55:K58"/>
    <mergeCell ref="B59:B62"/>
    <mergeCell ref="K59:K62"/>
    <mergeCell ref="A64:A72"/>
    <mergeCell ref="B64:C64"/>
    <mergeCell ref="G64:H64"/>
    <mergeCell ref="J64:J72"/>
    <mergeCell ref="K64:L64"/>
    <mergeCell ref="A54:A62"/>
    <mergeCell ref="B54:C54"/>
    <mergeCell ref="G54:H54"/>
    <mergeCell ref="J54:J62"/>
    <mergeCell ref="K54:L54"/>
    <mergeCell ref="P44:Q44"/>
    <mergeCell ref="B45:B48"/>
    <mergeCell ref="K45:K48"/>
    <mergeCell ref="B49:B52"/>
    <mergeCell ref="K49:K52"/>
    <mergeCell ref="P34:Q34"/>
    <mergeCell ref="B35:B38"/>
    <mergeCell ref="K35:K38"/>
    <mergeCell ref="B39:B42"/>
    <mergeCell ref="K39:K42"/>
    <mergeCell ref="A44:A52"/>
    <mergeCell ref="B44:C44"/>
    <mergeCell ref="G44:H44"/>
    <mergeCell ref="J44:J52"/>
    <mergeCell ref="K44:L44"/>
    <mergeCell ref="A34:A42"/>
    <mergeCell ref="B34:C34"/>
    <mergeCell ref="G34:H34"/>
    <mergeCell ref="J34:J42"/>
    <mergeCell ref="K34:L34"/>
    <mergeCell ref="P22:Q22"/>
    <mergeCell ref="B29:B32"/>
    <mergeCell ref="K29:K32"/>
    <mergeCell ref="A24:A32"/>
    <mergeCell ref="B24:C24"/>
    <mergeCell ref="G24:H24"/>
    <mergeCell ref="J24:J32"/>
    <mergeCell ref="K24:L24"/>
    <mergeCell ref="M22:M23"/>
    <mergeCell ref="N22:N23"/>
    <mergeCell ref="P24:Q24"/>
    <mergeCell ref="B25:B28"/>
    <mergeCell ref="K25:K28"/>
    <mergeCell ref="O22:O23"/>
    <mergeCell ref="A5:Q6"/>
    <mergeCell ref="A80:Q88"/>
    <mergeCell ref="A3:Q3"/>
    <mergeCell ref="A7:Q7"/>
    <mergeCell ref="A9:C10"/>
    <mergeCell ref="G9:H9"/>
    <mergeCell ref="J9:L10"/>
    <mergeCell ref="P9:Q9"/>
    <mergeCell ref="D9:D10"/>
    <mergeCell ref="E9:E10"/>
    <mergeCell ref="F9:F10"/>
    <mergeCell ref="M9:M10"/>
    <mergeCell ref="N9:N10"/>
    <mergeCell ref="O9:O10"/>
    <mergeCell ref="P11:Q11"/>
    <mergeCell ref="B12:B15"/>
  </mergeCells>
  <hyperlinks>
    <hyperlink ref="P1" location="Inicio!A1" display="Ir a Tabla de contenido"/>
  </hyperlinks>
  <pageMargins left="0.7" right="0.7" top="0.75" bottom="0.75" header="0.3" footer="0.3"/>
  <pageSetup paperSize="9" scale="76" fitToHeight="0" orientation="landscape" r:id="rId1"/>
  <ignoredErrors>
    <ignoredError sqref="C14 C18 L14 L18 C27 C31 C37 C41 C47 C51 C57 C61 C67 C71 L71 L67 L61 L57 L51 L47 L41 L37 L31 L27" twoDigitTextYear="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pageSetUpPr fitToPage="1"/>
  </sheetPr>
  <dimension ref="A1:J83"/>
  <sheetViews>
    <sheetView showGridLines="0" zoomScaleNormal="100" workbookViewId="0">
      <pane ySplit="4" topLeftCell="A5" activePane="bottomLeft" state="frozen"/>
      <selection pane="bottomLeft" sqref="A1:F1"/>
    </sheetView>
  </sheetViews>
  <sheetFormatPr baseColWidth="10" defaultRowHeight="15" x14ac:dyDescent="0.25"/>
  <cols>
    <col min="1" max="6" width="18.28515625" style="26" customWidth="1"/>
    <col min="7" max="8" width="18.28515625" style="88" customWidth="1"/>
    <col min="9" max="9" width="12" style="26" customWidth="1"/>
    <col min="10" max="10" width="14.140625" style="4" customWidth="1"/>
  </cols>
  <sheetData>
    <row r="1" spans="1:10" ht="27" customHeight="1" x14ac:dyDescent="0.35">
      <c r="A1" s="469" t="s">
        <v>16</v>
      </c>
      <c r="B1" s="469"/>
      <c r="C1" s="469"/>
      <c r="D1" s="469"/>
      <c r="E1" s="469"/>
      <c r="F1" s="469"/>
      <c r="G1" s="251"/>
      <c r="H1" s="66" t="s">
        <v>87</v>
      </c>
    </row>
    <row r="2" spans="1:10" ht="20.25" customHeight="1" thickBot="1" x14ac:dyDescent="0.35">
      <c r="A2" s="252" t="s">
        <v>272</v>
      </c>
      <c r="B2" s="252"/>
      <c r="C2" s="252"/>
      <c r="D2" s="252"/>
      <c r="E2" s="252"/>
      <c r="G2" s="252"/>
      <c r="H2" s="252"/>
    </row>
    <row r="3" spans="1:10" ht="33" customHeight="1" thickTop="1" x14ac:dyDescent="0.4">
      <c r="A3" s="253" t="s">
        <v>193</v>
      </c>
      <c r="B3" s="253"/>
      <c r="C3" s="253"/>
      <c r="D3" s="253"/>
      <c r="E3" s="253"/>
      <c r="F3" s="253"/>
      <c r="G3" s="253"/>
      <c r="H3" s="253"/>
    </row>
    <row r="4" spans="1:10" ht="6" customHeight="1" x14ac:dyDescent="0.35">
      <c r="A4" s="27"/>
      <c r="B4" s="27"/>
      <c r="C4" s="27"/>
      <c r="D4" s="27"/>
      <c r="E4" s="27"/>
      <c r="F4" s="95"/>
      <c r="G4" s="68"/>
      <c r="H4" s="68"/>
    </row>
    <row r="5" spans="1:10" ht="15.75" customHeight="1" x14ac:dyDescent="0.35">
      <c r="A5" s="237" t="s">
        <v>330</v>
      </c>
      <c r="B5" s="65"/>
      <c r="C5" s="65"/>
      <c r="D5" s="65"/>
      <c r="E5" s="65"/>
      <c r="F5" s="95"/>
      <c r="G5" s="220"/>
      <c r="H5" s="220"/>
    </row>
    <row r="6" spans="1:10" ht="215.25" customHeight="1" x14ac:dyDescent="0.25">
      <c r="A6" s="478" t="s">
        <v>375</v>
      </c>
      <c r="B6" s="478"/>
      <c r="C6" s="478"/>
      <c r="D6" s="478"/>
      <c r="E6" s="478"/>
      <c r="F6" s="478"/>
      <c r="G6" s="478"/>
      <c r="H6" s="478"/>
    </row>
    <row r="7" spans="1:10" ht="30" customHeight="1" x14ac:dyDescent="0.25">
      <c r="A7" s="164" t="s">
        <v>286</v>
      </c>
      <c r="E7" s="32"/>
      <c r="G7" s="67"/>
      <c r="H7" s="67"/>
    </row>
    <row r="8" spans="1:10" ht="8.25" customHeight="1" x14ac:dyDescent="0.25">
      <c r="A8" s="69"/>
      <c r="B8" s="70"/>
      <c r="C8" s="70"/>
      <c r="D8" s="70"/>
      <c r="E8" s="32"/>
      <c r="G8" s="67"/>
      <c r="H8" s="67"/>
    </row>
    <row r="9" spans="1:10" ht="32.25" customHeight="1" x14ac:dyDescent="0.25">
      <c r="A9" s="161" t="s">
        <v>94</v>
      </c>
      <c r="B9" s="161" t="s">
        <v>95</v>
      </c>
      <c r="C9" s="161" t="s">
        <v>96</v>
      </c>
      <c r="D9" s="161" t="s">
        <v>111</v>
      </c>
      <c r="E9" s="161" t="s">
        <v>113</v>
      </c>
      <c r="F9" s="161" t="s">
        <v>114</v>
      </c>
      <c r="G9" s="161" t="s">
        <v>112</v>
      </c>
      <c r="H9" s="161" t="s">
        <v>116</v>
      </c>
    </row>
    <row r="10" spans="1:10" ht="17.25" customHeight="1" x14ac:dyDescent="0.25">
      <c r="A10" s="481" t="s">
        <v>61</v>
      </c>
      <c r="B10" s="479" t="s">
        <v>97</v>
      </c>
      <c r="C10" s="143" t="s">
        <v>345</v>
      </c>
      <c r="D10" s="21">
        <v>0</v>
      </c>
      <c r="E10" s="22">
        <v>0</v>
      </c>
      <c r="F10" s="22">
        <v>0</v>
      </c>
      <c r="G10" s="21">
        <v>0</v>
      </c>
      <c r="H10" s="21">
        <v>0</v>
      </c>
    </row>
    <row r="11" spans="1:10" ht="17.25" customHeight="1" x14ac:dyDescent="0.25">
      <c r="A11" s="482"/>
      <c r="B11" s="480"/>
      <c r="C11" s="143" t="s">
        <v>93</v>
      </c>
      <c r="D11" s="71"/>
      <c r="E11" s="73" t="str">
        <f>IFERROR(E10/D10,"")</f>
        <v/>
      </c>
      <c r="F11" s="73" t="str">
        <f>IFERROR(F10/D10,"")</f>
        <v/>
      </c>
      <c r="G11" s="72" t="str">
        <f>IFERROR(G10/D10,"")</f>
        <v/>
      </c>
      <c r="H11" s="72" t="str">
        <f>IFERROR(H10/D10,"")</f>
        <v/>
      </c>
    </row>
    <row r="12" spans="1:10" ht="17.25" customHeight="1" x14ac:dyDescent="0.25">
      <c r="A12" s="482"/>
      <c r="B12" s="479" t="s">
        <v>98</v>
      </c>
      <c r="C12" s="143" t="s">
        <v>345</v>
      </c>
      <c r="D12" s="21">
        <v>0</v>
      </c>
      <c r="E12" s="22">
        <v>0</v>
      </c>
      <c r="F12" s="22">
        <v>0</v>
      </c>
      <c r="G12" s="21">
        <v>0</v>
      </c>
      <c r="H12" s="21">
        <v>0</v>
      </c>
    </row>
    <row r="13" spans="1:10" ht="17.25" customHeight="1" x14ac:dyDescent="0.25">
      <c r="A13" s="482"/>
      <c r="B13" s="480"/>
      <c r="C13" s="143" t="s">
        <v>93</v>
      </c>
      <c r="D13" s="71"/>
      <c r="E13" s="73" t="str">
        <f>IFERROR(E12/D12,"")</f>
        <v/>
      </c>
      <c r="F13" s="73" t="str">
        <f>IFERROR(F12/D12,"")</f>
        <v/>
      </c>
      <c r="G13" s="72" t="str">
        <f>IFERROR(G12/D12,"")</f>
        <v/>
      </c>
      <c r="H13" s="72" t="str">
        <f>IFERROR(H12/D12,"")</f>
        <v/>
      </c>
    </row>
    <row r="14" spans="1:10" ht="17.25" customHeight="1" x14ac:dyDescent="0.25">
      <c r="A14" s="482"/>
      <c r="B14" s="479" t="s">
        <v>99</v>
      </c>
      <c r="C14" s="143" t="s">
        <v>345</v>
      </c>
      <c r="D14" s="21">
        <v>0</v>
      </c>
      <c r="E14" s="22">
        <v>0</v>
      </c>
      <c r="F14" s="22">
        <v>0</v>
      </c>
      <c r="G14" s="21">
        <v>0</v>
      </c>
      <c r="H14" s="21">
        <v>0</v>
      </c>
      <c r="J14"/>
    </row>
    <row r="15" spans="1:10" ht="17.25" customHeight="1" thickBot="1" x14ac:dyDescent="0.3">
      <c r="A15" s="482"/>
      <c r="B15" s="485"/>
      <c r="C15" s="144" t="s">
        <v>93</v>
      </c>
      <c r="D15" s="74"/>
      <c r="E15" s="76" t="str">
        <f>IFERROR(E14/D14,"")</f>
        <v/>
      </c>
      <c r="F15" s="76" t="str">
        <f>IFERROR(F14/D14,"")</f>
        <v/>
      </c>
      <c r="G15" s="75" t="str">
        <f>IFERROR(G14/D14,"")</f>
        <v/>
      </c>
      <c r="H15" s="75" t="str">
        <f>IFERROR(H14/D14,"")</f>
        <v/>
      </c>
      <c r="J15"/>
    </row>
    <row r="16" spans="1:10" ht="17.25" customHeight="1" thickTop="1" x14ac:dyDescent="0.25">
      <c r="A16" s="482"/>
      <c r="B16" s="480" t="s">
        <v>115</v>
      </c>
      <c r="C16" s="145" t="s">
        <v>345</v>
      </c>
      <c r="D16" s="77">
        <f>SUM(D10,D12,D14)</f>
        <v>0</v>
      </c>
      <c r="E16" s="78">
        <f>SUM(E10,E12,E14)</f>
        <v>0</v>
      </c>
      <c r="F16" s="78">
        <f>SUM(F10,F12,F14)</f>
        <v>0</v>
      </c>
      <c r="G16" s="77">
        <f>SUM(G10,G12,G14)</f>
        <v>0</v>
      </c>
      <c r="H16" s="77">
        <f>SUM(H10,H12,H14)</f>
        <v>0</v>
      </c>
      <c r="J16"/>
    </row>
    <row r="17" spans="1:10" ht="17.25" customHeight="1" x14ac:dyDescent="0.25">
      <c r="A17" s="483"/>
      <c r="B17" s="484"/>
      <c r="C17" s="150" t="s">
        <v>93</v>
      </c>
      <c r="D17" s="79"/>
      <c r="E17" s="81" t="str">
        <f>IFERROR(E16/D16,"")</f>
        <v/>
      </c>
      <c r="F17" s="81" t="str">
        <f>IFERROR(F16/D16,"")</f>
        <v/>
      </c>
      <c r="G17" s="80" t="str">
        <f>IFERROR(G16/D16,"")</f>
        <v/>
      </c>
      <c r="H17" s="80" t="str">
        <f>IFERROR(H16/D16,"")</f>
        <v/>
      </c>
      <c r="J17"/>
    </row>
    <row r="18" spans="1:10" ht="7.5" customHeight="1" x14ac:dyDescent="0.25">
      <c r="A18" s="82"/>
      <c r="B18" s="83"/>
      <c r="C18" s="84"/>
      <c r="D18" s="85"/>
      <c r="E18" s="85"/>
      <c r="F18" s="85"/>
      <c r="G18" s="85"/>
      <c r="H18" s="85"/>
      <c r="J18"/>
    </row>
    <row r="19" spans="1:10" ht="17.25" customHeight="1" x14ac:dyDescent="0.25">
      <c r="A19" s="477" t="s">
        <v>62</v>
      </c>
      <c r="B19" s="474" t="s">
        <v>100</v>
      </c>
      <c r="C19" s="143" t="s">
        <v>345</v>
      </c>
      <c r="D19" s="21">
        <v>0</v>
      </c>
      <c r="E19" s="22">
        <v>0</v>
      </c>
      <c r="F19" s="22">
        <v>0</v>
      </c>
      <c r="G19" s="21">
        <v>0</v>
      </c>
      <c r="H19" s="21">
        <v>0</v>
      </c>
      <c r="J19"/>
    </row>
    <row r="20" spans="1:10" ht="17.25" customHeight="1" x14ac:dyDescent="0.25">
      <c r="A20" s="475"/>
      <c r="B20" s="473"/>
      <c r="C20" s="143" t="s">
        <v>93</v>
      </c>
      <c r="D20" s="71"/>
      <c r="E20" s="73" t="str">
        <f>IFERROR(E19/D19,"")</f>
        <v/>
      </c>
      <c r="F20" s="73" t="str">
        <f>IFERROR(F19/D19,"")</f>
        <v/>
      </c>
      <c r="G20" s="72" t="str">
        <f>IFERROR(G19/D19,"")</f>
        <v/>
      </c>
      <c r="H20" s="72" t="str">
        <f>IFERROR(H19/D19,"")</f>
        <v/>
      </c>
      <c r="J20"/>
    </row>
    <row r="21" spans="1:10" ht="17.25" customHeight="1" x14ac:dyDescent="0.25">
      <c r="A21" s="475"/>
      <c r="B21" s="472" t="s">
        <v>101</v>
      </c>
      <c r="C21" s="143" t="s">
        <v>345</v>
      </c>
      <c r="D21" s="21">
        <v>0</v>
      </c>
      <c r="E21" s="22">
        <v>0</v>
      </c>
      <c r="F21" s="22">
        <v>0</v>
      </c>
      <c r="G21" s="21">
        <v>0</v>
      </c>
      <c r="H21" s="21">
        <v>0</v>
      </c>
      <c r="J21"/>
    </row>
    <row r="22" spans="1:10" ht="17.25" customHeight="1" x14ac:dyDescent="0.25">
      <c r="A22" s="475"/>
      <c r="B22" s="473"/>
      <c r="C22" s="143" t="s">
        <v>93</v>
      </c>
      <c r="D22" s="71"/>
      <c r="E22" s="73" t="str">
        <f>IFERROR(E21/D21,"")</f>
        <v/>
      </c>
      <c r="F22" s="73" t="str">
        <f>IFERROR(F21/D21,"")</f>
        <v/>
      </c>
      <c r="G22" s="72" t="str">
        <f>IFERROR(G21/D21,"")</f>
        <v/>
      </c>
      <c r="H22" s="72" t="str">
        <f>IFERROR(H21/D21,"")</f>
        <v/>
      </c>
      <c r="J22"/>
    </row>
    <row r="23" spans="1:10" ht="17.25" customHeight="1" x14ac:dyDescent="0.25">
      <c r="A23" s="475"/>
      <c r="B23" s="472" t="s">
        <v>102</v>
      </c>
      <c r="C23" s="143" t="s">
        <v>345</v>
      </c>
      <c r="D23" s="21">
        <v>0</v>
      </c>
      <c r="E23" s="22">
        <v>0</v>
      </c>
      <c r="F23" s="22">
        <v>0</v>
      </c>
      <c r="G23" s="21">
        <v>0</v>
      </c>
      <c r="H23" s="21">
        <v>0</v>
      </c>
      <c r="J23"/>
    </row>
    <row r="24" spans="1:10" ht="17.25" customHeight="1" x14ac:dyDescent="0.25">
      <c r="A24" s="475"/>
      <c r="B24" s="473"/>
      <c r="C24" s="143" t="s">
        <v>93</v>
      </c>
      <c r="D24" s="71"/>
      <c r="E24" s="73" t="str">
        <f>IFERROR(E23/D23,"")</f>
        <v/>
      </c>
      <c r="F24" s="73" t="str">
        <f>IFERROR(F23/D23,"")</f>
        <v/>
      </c>
      <c r="G24" s="72" t="str">
        <f>IFERROR(G23/D23,"")</f>
        <v/>
      </c>
      <c r="H24" s="72" t="str">
        <f>IFERROR(H23/D23,"")</f>
        <v/>
      </c>
      <c r="J24"/>
    </row>
    <row r="25" spans="1:10" ht="17.25" customHeight="1" x14ac:dyDescent="0.25">
      <c r="A25" s="475"/>
      <c r="B25" s="472" t="s">
        <v>103</v>
      </c>
      <c r="C25" s="143" t="s">
        <v>345</v>
      </c>
      <c r="D25" s="21">
        <v>0</v>
      </c>
      <c r="E25" s="22">
        <v>0</v>
      </c>
      <c r="F25" s="22">
        <v>0</v>
      </c>
      <c r="G25" s="21">
        <v>0</v>
      </c>
      <c r="H25" s="21">
        <v>0</v>
      </c>
      <c r="J25"/>
    </row>
    <row r="26" spans="1:10" ht="17.25" customHeight="1" x14ac:dyDescent="0.25">
      <c r="A26" s="475"/>
      <c r="B26" s="473"/>
      <c r="C26" s="143" t="s">
        <v>93</v>
      </c>
      <c r="D26" s="71"/>
      <c r="E26" s="73" t="str">
        <f>IFERROR(E25/D25,"")</f>
        <v/>
      </c>
      <c r="F26" s="73" t="str">
        <f>IFERROR(F25/D25,"")</f>
        <v/>
      </c>
      <c r="G26" s="72" t="str">
        <f>IFERROR(G25/D25,"")</f>
        <v/>
      </c>
      <c r="H26" s="72" t="str">
        <f>IFERROR(H25/D25,"")</f>
        <v/>
      </c>
      <c r="J26"/>
    </row>
    <row r="27" spans="1:10" ht="17.25" customHeight="1" x14ac:dyDescent="0.25">
      <c r="A27" s="475"/>
      <c r="B27" s="472" t="s">
        <v>104</v>
      </c>
      <c r="C27" s="143" t="s">
        <v>345</v>
      </c>
      <c r="D27" s="21">
        <v>0</v>
      </c>
      <c r="E27" s="22">
        <v>0</v>
      </c>
      <c r="F27" s="22">
        <v>0</v>
      </c>
      <c r="G27" s="21">
        <v>0</v>
      </c>
      <c r="H27" s="21">
        <v>0</v>
      </c>
      <c r="J27"/>
    </row>
    <row r="28" spans="1:10" ht="17.25" customHeight="1" x14ac:dyDescent="0.25">
      <c r="A28" s="475"/>
      <c r="B28" s="473"/>
      <c r="C28" s="143" t="s">
        <v>93</v>
      </c>
      <c r="D28" s="71"/>
      <c r="E28" s="73" t="str">
        <f>IFERROR(E27/D27,"")</f>
        <v/>
      </c>
      <c r="F28" s="73" t="str">
        <f>IFERROR(F27/D27,"")</f>
        <v/>
      </c>
      <c r="G28" s="72" t="str">
        <f>IFERROR(G27/D27,"")</f>
        <v/>
      </c>
      <c r="H28" s="72" t="str">
        <f>IFERROR(H27/D27,"")</f>
        <v/>
      </c>
      <c r="J28"/>
    </row>
    <row r="29" spans="1:10" ht="17.25" customHeight="1" x14ac:dyDescent="0.25">
      <c r="A29" s="475"/>
      <c r="B29" s="472" t="s">
        <v>105</v>
      </c>
      <c r="C29" s="143" t="s">
        <v>345</v>
      </c>
      <c r="D29" s="21">
        <v>0</v>
      </c>
      <c r="E29" s="22">
        <v>0</v>
      </c>
      <c r="F29" s="22">
        <v>0</v>
      </c>
      <c r="G29" s="21">
        <v>0</v>
      </c>
      <c r="H29" s="21">
        <v>0</v>
      </c>
      <c r="J29"/>
    </row>
    <row r="30" spans="1:10" ht="17.25" customHeight="1" thickBot="1" x14ac:dyDescent="0.3">
      <c r="A30" s="475"/>
      <c r="B30" s="476"/>
      <c r="C30" s="144" t="s">
        <v>93</v>
      </c>
      <c r="D30" s="74"/>
      <c r="E30" s="76" t="str">
        <f>IFERROR(E29/D29,"")</f>
        <v/>
      </c>
      <c r="F30" s="76" t="str">
        <f>IFERROR(F29/D29,"")</f>
        <v/>
      </c>
      <c r="G30" s="75" t="str">
        <f>IFERROR(G29/D29,"")</f>
        <v/>
      </c>
      <c r="H30" s="75" t="str">
        <f>IFERROR(H29/D29,"")</f>
        <v/>
      </c>
      <c r="J30"/>
    </row>
    <row r="31" spans="1:10" ht="17.25" customHeight="1" thickTop="1" x14ac:dyDescent="0.25">
      <c r="A31" s="475"/>
      <c r="B31" s="474" t="s">
        <v>115</v>
      </c>
      <c r="C31" s="145" t="s">
        <v>345</v>
      </c>
      <c r="D31" s="77">
        <f>SUM(D19,D21,D23,D25,D27,D29)</f>
        <v>0</v>
      </c>
      <c r="E31" s="77">
        <f>SUM(E19,E21,E23,E25,E27,E29)</f>
        <v>0</v>
      </c>
      <c r="F31" s="77">
        <f>SUM(F19,F21,F23,F25,F27,F29)</f>
        <v>0</v>
      </c>
      <c r="G31" s="77">
        <f>SUM(G19,G21,G23,G25,G27,G29)</f>
        <v>0</v>
      </c>
      <c r="H31" s="77">
        <f>SUM(H19,H21,H23,H25,H27,H29)</f>
        <v>0</v>
      </c>
      <c r="J31"/>
    </row>
    <row r="32" spans="1:10" ht="17.25" customHeight="1" x14ac:dyDescent="0.25">
      <c r="A32" s="475"/>
      <c r="B32" s="473"/>
      <c r="C32" s="150" t="s">
        <v>93</v>
      </c>
      <c r="D32" s="79"/>
      <c r="E32" s="81" t="str">
        <f>IFERROR(E31/D31,"")</f>
        <v/>
      </c>
      <c r="F32" s="81" t="str">
        <f>IFERROR(F31/D31,"")</f>
        <v/>
      </c>
      <c r="G32" s="80" t="str">
        <f>IFERROR(G31/D31,"")</f>
        <v/>
      </c>
      <c r="H32" s="80" t="str">
        <f>IFERROR(H31/D31,"")</f>
        <v/>
      </c>
      <c r="J32"/>
    </row>
    <row r="33" spans="1:10" ht="6.75" customHeight="1" x14ac:dyDescent="0.25">
      <c r="A33" s="82"/>
      <c r="B33" s="83"/>
      <c r="C33" s="84"/>
      <c r="D33" s="85"/>
      <c r="E33" s="85"/>
      <c r="F33" s="85"/>
      <c r="G33" s="85"/>
      <c r="H33" s="85"/>
      <c r="J33"/>
    </row>
    <row r="34" spans="1:10" ht="17.25" customHeight="1" x14ac:dyDescent="0.25">
      <c r="A34" s="475" t="s">
        <v>63</v>
      </c>
      <c r="B34" s="472" t="s">
        <v>106</v>
      </c>
      <c r="C34" s="143" t="s">
        <v>345</v>
      </c>
      <c r="D34" s="21">
        <v>0</v>
      </c>
      <c r="E34" s="22">
        <v>0</v>
      </c>
      <c r="F34" s="22">
        <v>0</v>
      </c>
      <c r="G34" s="21">
        <v>0</v>
      </c>
      <c r="H34" s="21">
        <v>0</v>
      </c>
      <c r="J34"/>
    </row>
    <row r="35" spans="1:10" ht="17.25" customHeight="1" x14ac:dyDescent="0.25">
      <c r="A35" s="475"/>
      <c r="B35" s="473"/>
      <c r="C35" s="143" t="s">
        <v>93</v>
      </c>
      <c r="D35" s="71"/>
      <c r="E35" s="73" t="str">
        <f>IFERROR(E34/D34,"")</f>
        <v/>
      </c>
      <c r="F35" s="73" t="str">
        <f>IFERROR(F34/D34,"")</f>
        <v/>
      </c>
      <c r="G35" s="72" t="str">
        <f>IFERROR(G34/D34,"")</f>
        <v/>
      </c>
      <c r="H35" s="72" t="str">
        <f>IFERROR(H34/D34,"")</f>
        <v/>
      </c>
      <c r="J35"/>
    </row>
    <row r="36" spans="1:10" ht="17.25" customHeight="1" x14ac:dyDescent="0.25">
      <c r="A36" s="475"/>
      <c r="B36" s="472" t="s">
        <v>107</v>
      </c>
      <c r="C36" s="143" t="s">
        <v>345</v>
      </c>
      <c r="D36" s="21">
        <v>0</v>
      </c>
      <c r="E36" s="22">
        <v>0</v>
      </c>
      <c r="F36" s="22">
        <v>0</v>
      </c>
      <c r="G36" s="21">
        <v>0</v>
      </c>
      <c r="H36" s="21">
        <v>0</v>
      </c>
      <c r="J36"/>
    </row>
    <row r="37" spans="1:10" ht="17.25" customHeight="1" x14ac:dyDescent="0.25">
      <c r="A37" s="475"/>
      <c r="B37" s="473"/>
      <c r="C37" s="143" t="s">
        <v>93</v>
      </c>
      <c r="D37" s="71"/>
      <c r="E37" s="73" t="str">
        <f>IFERROR(E36/D36,"")</f>
        <v/>
      </c>
      <c r="F37" s="73" t="str">
        <f>IFERROR(F36/D36,"")</f>
        <v/>
      </c>
      <c r="G37" s="72" t="str">
        <f>IFERROR(G36/D36,"")</f>
        <v/>
      </c>
      <c r="H37" s="72" t="str">
        <f>IFERROR(H36/D36,"")</f>
        <v/>
      </c>
      <c r="J37"/>
    </row>
    <row r="38" spans="1:10" ht="17.25" customHeight="1" x14ac:dyDescent="0.25">
      <c r="A38" s="475"/>
      <c r="B38" s="472" t="s">
        <v>108</v>
      </c>
      <c r="C38" s="143" t="s">
        <v>345</v>
      </c>
      <c r="D38" s="21">
        <v>0</v>
      </c>
      <c r="E38" s="22">
        <v>0</v>
      </c>
      <c r="F38" s="22">
        <v>0</v>
      </c>
      <c r="G38" s="21">
        <v>0</v>
      </c>
      <c r="H38" s="21">
        <v>0</v>
      </c>
      <c r="J38"/>
    </row>
    <row r="39" spans="1:10" ht="17.25" customHeight="1" x14ac:dyDescent="0.25">
      <c r="A39" s="475"/>
      <c r="B39" s="473"/>
      <c r="C39" s="143" t="s">
        <v>93</v>
      </c>
      <c r="D39" s="71"/>
      <c r="E39" s="73" t="str">
        <f>IFERROR(E38/D38,"")</f>
        <v/>
      </c>
      <c r="F39" s="73" t="str">
        <f>IFERROR(F38/D38,"")</f>
        <v/>
      </c>
      <c r="G39" s="72" t="str">
        <f>IFERROR(G38/D38,"")</f>
        <v/>
      </c>
      <c r="H39" s="72" t="str">
        <f>IFERROR(H38/D38,"")</f>
        <v/>
      </c>
      <c r="J39"/>
    </row>
    <row r="40" spans="1:10" ht="17.25" customHeight="1" x14ac:dyDescent="0.25">
      <c r="A40" s="475"/>
      <c r="B40" s="472" t="s">
        <v>109</v>
      </c>
      <c r="C40" s="143" t="s">
        <v>345</v>
      </c>
      <c r="D40" s="21">
        <v>0</v>
      </c>
      <c r="E40" s="22">
        <v>0</v>
      </c>
      <c r="F40" s="22">
        <v>0</v>
      </c>
      <c r="G40" s="21">
        <v>0</v>
      </c>
      <c r="H40" s="21">
        <v>0</v>
      </c>
      <c r="J40"/>
    </row>
    <row r="41" spans="1:10" ht="17.25" customHeight="1" x14ac:dyDescent="0.25">
      <c r="A41" s="475"/>
      <c r="B41" s="473"/>
      <c r="C41" s="143" t="s">
        <v>93</v>
      </c>
      <c r="D41" s="71"/>
      <c r="E41" s="73" t="str">
        <f>IFERROR(E40/D40,"")</f>
        <v/>
      </c>
      <c r="F41" s="73" t="str">
        <f>IFERROR(F40/D40,"")</f>
        <v/>
      </c>
      <c r="G41" s="72" t="str">
        <f>IFERROR(G40/D40,"")</f>
        <v/>
      </c>
      <c r="H41" s="72" t="str">
        <f>IFERROR(H40/D40,"")</f>
        <v/>
      </c>
      <c r="J41"/>
    </row>
    <row r="42" spans="1:10" ht="17.25" customHeight="1" x14ac:dyDescent="0.25">
      <c r="A42" s="475"/>
      <c r="B42" s="472" t="s">
        <v>110</v>
      </c>
      <c r="C42" s="143" t="s">
        <v>345</v>
      </c>
      <c r="D42" s="21">
        <v>0</v>
      </c>
      <c r="E42" s="22">
        <v>0</v>
      </c>
      <c r="F42" s="22">
        <v>0</v>
      </c>
      <c r="G42" s="21">
        <v>0</v>
      </c>
      <c r="H42" s="21">
        <v>0</v>
      </c>
      <c r="J42"/>
    </row>
    <row r="43" spans="1:10" ht="17.25" customHeight="1" thickBot="1" x14ac:dyDescent="0.3">
      <c r="A43" s="475"/>
      <c r="B43" s="476"/>
      <c r="C43" s="144" t="s">
        <v>93</v>
      </c>
      <c r="D43" s="74"/>
      <c r="E43" s="76" t="str">
        <f>IFERROR(E42/D42,"")</f>
        <v/>
      </c>
      <c r="F43" s="76" t="str">
        <f>IFERROR(F42/D42,"")</f>
        <v/>
      </c>
      <c r="G43" s="75" t="str">
        <f>IFERROR(G42/D42,"")</f>
        <v/>
      </c>
      <c r="H43" s="75" t="str">
        <f>IFERROR(H42/D42,"")</f>
        <v/>
      </c>
      <c r="J43"/>
    </row>
    <row r="44" spans="1:10" ht="17.25" customHeight="1" thickTop="1" x14ac:dyDescent="0.25">
      <c r="A44" s="475"/>
      <c r="B44" s="474" t="s">
        <v>115</v>
      </c>
      <c r="C44" s="145" t="s">
        <v>345</v>
      </c>
      <c r="D44" s="77">
        <f>SUM(D34,D36,D38,D40,D42)</f>
        <v>0</v>
      </c>
      <c r="E44" s="78">
        <f>SUM(E34,E36,E38,E40,E42)</f>
        <v>0</v>
      </c>
      <c r="F44" s="78">
        <f>SUM(F34,F36,F38,F40,F42)</f>
        <v>0</v>
      </c>
      <c r="G44" s="77">
        <f>SUM(G34,G36,G38,G40,G42)</f>
        <v>0</v>
      </c>
      <c r="H44" s="77">
        <f>SUM(H34,H36,H38,H40,H42)</f>
        <v>0</v>
      </c>
      <c r="J44"/>
    </row>
    <row r="45" spans="1:10" ht="17.25" customHeight="1" x14ac:dyDescent="0.25">
      <c r="A45" s="475"/>
      <c r="B45" s="473"/>
      <c r="C45" s="150" t="s">
        <v>93</v>
      </c>
      <c r="D45" s="79"/>
      <c r="E45" s="81" t="str">
        <f>IFERROR(E44/D44,"")</f>
        <v/>
      </c>
      <c r="F45" s="81" t="str">
        <f>IFERROR(F44/D44,"")</f>
        <v/>
      </c>
      <c r="G45" s="80" t="str">
        <f>IFERROR(G44/D44,"")</f>
        <v/>
      </c>
      <c r="H45" s="80" t="str">
        <f>IFERROR(H44/D44,"")</f>
        <v/>
      </c>
      <c r="J45"/>
    </row>
    <row r="46" spans="1:10" ht="7.5" customHeight="1" x14ac:dyDescent="0.25">
      <c r="A46" s="82"/>
      <c r="B46" s="83"/>
      <c r="C46" s="84"/>
      <c r="D46" s="85"/>
      <c r="E46" s="85"/>
      <c r="F46" s="85"/>
      <c r="G46" s="85"/>
      <c r="H46" s="85"/>
      <c r="J46"/>
    </row>
    <row r="47" spans="1:10" ht="17.25" customHeight="1" x14ac:dyDescent="0.25">
      <c r="A47" s="486" t="s">
        <v>271</v>
      </c>
      <c r="B47" s="486"/>
      <c r="C47" s="151" t="s">
        <v>345</v>
      </c>
      <c r="D47" s="77">
        <f>SUM(D16,D31,D44)</f>
        <v>0</v>
      </c>
      <c r="E47" s="77">
        <f>SUM(E16,E31,E44)</f>
        <v>0</v>
      </c>
      <c r="F47" s="77">
        <f>SUM(F16,F31,F44)</f>
        <v>0</v>
      </c>
      <c r="G47" s="77">
        <f>SUM(G16,G31,G44)</f>
        <v>0</v>
      </c>
      <c r="H47" s="77">
        <f t="shared" ref="H47" si="0">SUM(H16,H31,H44)</f>
        <v>0</v>
      </c>
      <c r="J47"/>
    </row>
    <row r="48" spans="1:10" ht="17.25" customHeight="1" x14ac:dyDescent="0.25">
      <c r="A48" s="486"/>
      <c r="B48" s="486"/>
      <c r="C48" s="151" t="s">
        <v>93</v>
      </c>
      <c r="D48" s="79"/>
      <c r="E48" s="81" t="str">
        <f>IFERROR(E47/D47,"")</f>
        <v/>
      </c>
      <c r="F48" s="81" t="str">
        <f>IFERROR(F47/D47,"")</f>
        <v/>
      </c>
      <c r="G48" s="80" t="str">
        <f>IFERROR(G47/D47,"")</f>
        <v/>
      </c>
      <c r="H48" s="80" t="str">
        <f>IFERROR(H47/D47,"")</f>
        <v/>
      </c>
      <c r="J48"/>
    </row>
    <row r="49" spans="1:10" ht="17.25" customHeight="1" x14ac:dyDescent="0.25">
      <c r="A49" s="86"/>
      <c r="G49" s="26"/>
      <c r="H49" s="26"/>
      <c r="J49"/>
    </row>
    <row r="50" spans="1:10" ht="4.5" customHeight="1" x14ac:dyDescent="0.25">
      <c r="A50" s="35"/>
      <c r="G50" s="26"/>
      <c r="H50" s="26"/>
      <c r="J50"/>
    </row>
    <row r="51" spans="1:10" ht="30" customHeight="1" x14ac:dyDescent="0.25">
      <c r="A51" s="164" t="s">
        <v>285</v>
      </c>
      <c r="E51" s="32"/>
      <c r="G51" s="67"/>
      <c r="H51" s="67"/>
      <c r="J51"/>
    </row>
    <row r="52" spans="1:10" ht="7.5" customHeight="1" x14ac:dyDescent="0.25">
      <c r="A52" s="46"/>
      <c r="B52" s="70"/>
      <c r="C52" s="70"/>
      <c r="D52" s="70"/>
      <c r="E52" s="32"/>
      <c r="G52" s="67"/>
      <c r="H52" s="67"/>
      <c r="J52"/>
    </row>
    <row r="53" spans="1:10" ht="17.25" customHeight="1" x14ac:dyDescent="0.25">
      <c r="A53" s="400" t="s">
        <v>306</v>
      </c>
      <c r="B53" s="400"/>
      <c r="C53" s="400"/>
      <c r="D53" s="400"/>
      <c r="E53" s="400"/>
      <c r="F53" s="400"/>
      <c r="G53" s="400"/>
      <c r="H53" s="400"/>
      <c r="J53"/>
    </row>
    <row r="54" spans="1:10" ht="58.5" customHeight="1" x14ac:dyDescent="0.25">
      <c r="A54" s="400"/>
      <c r="B54" s="400"/>
      <c r="C54" s="400"/>
      <c r="D54" s="400"/>
      <c r="E54" s="400"/>
      <c r="F54" s="400"/>
      <c r="G54" s="400"/>
      <c r="H54" s="400"/>
      <c r="J54"/>
    </row>
    <row r="55" spans="1:10" ht="17.25" customHeight="1" x14ac:dyDescent="0.25">
      <c r="A55" s="400"/>
      <c r="B55" s="400"/>
      <c r="C55" s="400"/>
      <c r="D55" s="400"/>
      <c r="E55" s="400"/>
      <c r="F55" s="400"/>
      <c r="G55" s="400"/>
      <c r="H55" s="400"/>
      <c r="J55"/>
    </row>
    <row r="56" spans="1:10" ht="30" customHeight="1" x14ac:dyDescent="0.25">
      <c r="A56" s="487" t="s">
        <v>120</v>
      </c>
      <c r="B56" s="149" t="s">
        <v>89</v>
      </c>
      <c r="C56" s="149" t="s">
        <v>96</v>
      </c>
      <c r="D56" s="149" t="s">
        <v>118</v>
      </c>
      <c r="E56" s="149" t="s">
        <v>119</v>
      </c>
      <c r="F56" s="149" t="s">
        <v>117</v>
      </c>
      <c r="J56"/>
    </row>
    <row r="57" spans="1:10" ht="17.25" customHeight="1" x14ac:dyDescent="0.25">
      <c r="A57" s="488"/>
      <c r="B57" s="479" t="s">
        <v>61</v>
      </c>
      <c r="C57" s="146" t="s">
        <v>345</v>
      </c>
      <c r="D57" s="21">
        <v>0</v>
      </c>
      <c r="E57" s="87">
        <f>ROUNDUP(E58*D57,0)</f>
        <v>0</v>
      </c>
      <c r="F57" s="87">
        <f>ROUNDUP(F58*D57,0)</f>
        <v>0</v>
      </c>
      <c r="J57"/>
    </row>
    <row r="58" spans="1:10" ht="17.25" customHeight="1" x14ac:dyDescent="0.25">
      <c r="A58" s="488"/>
      <c r="B58" s="480"/>
      <c r="C58" s="146" t="s">
        <v>93</v>
      </c>
      <c r="D58" s="71"/>
      <c r="E58" s="23">
        <v>0</v>
      </c>
      <c r="F58" s="23">
        <v>0</v>
      </c>
      <c r="J58"/>
    </row>
    <row r="59" spans="1:10" ht="17.25" customHeight="1" x14ac:dyDescent="0.25">
      <c r="A59" s="488"/>
      <c r="B59" s="479" t="s">
        <v>62</v>
      </c>
      <c r="C59" s="146" t="s">
        <v>345</v>
      </c>
      <c r="D59" s="21">
        <v>0</v>
      </c>
      <c r="E59" s="87">
        <f>ROUNDUP(E60*D59,0)</f>
        <v>0</v>
      </c>
      <c r="F59" s="87">
        <f>ROUNDUP(F60*D59,0)</f>
        <v>0</v>
      </c>
      <c r="J59"/>
    </row>
    <row r="60" spans="1:10" ht="17.25" customHeight="1" x14ac:dyDescent="0.25">
      <c r="A60" s="488"/>
      <c r="B60" s="480"/>
      <c r="C60" s="146" t="s">
        <v>93</v>
      </c>
      <c r="D60" s="71"/>
      <c r="E60" s="23">
        <v>0</v>
      </c>
      <c r="F60" s="23">
        <v>0</v>
      </c>
      <c r="J60"/>
    </row>
    <row r="61" spans="1:10" ht="17.25" customHeight="1" x14ac:dyDescent="0.25">
      <c r="A61" s="488"/>
      <c r="B61" s="479" t="s">
        <v>63</v>
      </c>
      <c r="C61" s="146" t="s">
        <v>345</v>
      </c>
      <c r="D61" s="21">
        <v>0</v>
      </c>
      <c r="E61" s="87">
        <f>ROUNDUP(E62*D61,0)</f>
        <v>0</v>
      </c>
      <c r="F61" s="87">
        <f>ROUNDUP(F62*D61,0)</f>
        <v>0</v>
      </c>
      <c r="J61"/>
    </row>
    <row r="62" spans="1:10" ht="17.25" customHeight="1" thickBot="1" x14ac:dyDescent="0.3">
      <c r="A62" s="488"/>
      <c r="B62" s="485"/>
      <c r="C62" s="147" t="s">
        <v>93</v>
      </c>
      <c r="D62" s="71"/>
      <c r="E62" s="23">
        <v>0</v>
      </c>
      <c r="F62" s="23">
        <v>0</v>
      </c>
      <c r="J62"/>
    </row>
    <row r="63" spans="1:10" ht="17.25" customHeight="1" thickTop="1" x14ac:dyDescent="0.25">
      <c r="A63" s="488"/>
      <c r="B63" s="480" t="s">
        <v>346</v>
      </c>
      <c r="C63" s="148" t="s">
        <v>345</v>
      </c>
      <c r="D63" s="87">
        <f>SUM(D57,D59,D61)</f>
        <v>0</v>
      </c>
      <c r="E63" s="87">
        <f t="shared" ref="E63" si="1">SUM(E57,E59,E61)</f>
        <v>0</v>
      </c>
      <c r="F63" s="87">
        <f>SUM(F57,F59,F61)</f>
        <v>0</v>
      </c>
      <c r="J63"/>
    </row>
    <row r="64" spans="1:10" ht="17.25" customHeight="1" x14ac:dyDescent="0.25">
      <c r="A64" s="489"/>
      <c r="B64" s="484"/>
      <c r="C64" s="148" t="s">
        <v>93</v>
      </c>
      <c r="D64" s="71"/>
      <c r="E64" s="72" t="str">
        <f>IFERROR(E63/D63,"")</f>
        <v/>
      </c>
      <c r="F64" s="72" t="str">
        <f>IFERROR(F63/D63,"")</f>
        <v/>
      </c>
      <c r="J64"/>
    </row>
    <row r="65" spans="1:10" ht="17.25" customHeight="1" x14ac:dyDescent="0.25">
      <c r="A65" s="46"/>
      <c r="B65" s="70"/>
      <c r="C65" s="70"/>
      <c r="D65" s="70"/>
      <c r="G65" s="67"/>
      <c r="H65" s="67"/>
      <c r="J65"/>
    </row>
    <row r="66" spans="1:10" x14ac:dyDescent="0.25">
      <c r="A66" s="35"/>
      <c r="G66" s="26"/>
      <c r="H66" s="26"/>
      <c r="J66"/>
    </row>
    <row r="67" spans="1:10" x14ac:dyDescent="0.25">
      <c r="A67" s="35"/>
      <c r="G67" s="26"/>
      <c r="H67" s="26"/>
      <c r="J67"/>
    </row>
    <row r="68" spans="1:10" x14ac:dyDescent="0.25">
      <c r="A68" s="35"/>
      <c r="G68" s="26"/>
      <c r="H68" s="26"/>
      <c r="J68"/>
    </row>
    <row r="69" spans="1:10" ht="15.75" x14ac:dyDescent="0.25">
      <c r="A69" s="221" t="s">
        <v>287</v>
      </c>
      <c r="G69" s="26"/>
      <c r="H69" s="26"/>
      <c r="J69"/>
    </row>
    <row r="70" spans="1:10" ht="5.25" customHeight="1" x14ac:dyDescent="0.25">
      <c r="A70" s="256"/>
      <c r="B70" s="257"/>
      <c r="C70" s="257"/>
      <c r="D70" s="257"/>
      <c r="E70" s="257"/>
      <c r="F70" s="257"/>
      <c r="G70" s="257"/>
      <c r="H70" s="257"/>
      <c r="J70"/>
    </row>
    <row r="71" spans="1:10" ht="30" customHeight="1" x14ac:dyDescent="0.25">
      <c r="A71" s="470" t="s">
        <v>348</v>
      </c>
      <c r="B71" s="471"/>
      <c r="C71" s="471"/>
      <c r="D71" s="471"/>
      <c r="E71" s="471"/>
      <c r="F71" s="471"/>
      <c r="G71" s="471"/>
      <c r="H71" s="471"/>
      <c r="J71"/>
    </row>
    <row r="72" spans="1:10" ht="27" customHeight="1" x14ac:dyDescent="0.25">
      <c r="A72" s="470" t="s">
        <v>347</v>
      </c>
      <c r="B72" s="471"/>
      <c r="C72" s="471"/>
      <c r="D72" s="471"/>
      <c r="E72" s="471"/>
      <c r="F72" s="471"/>
      <c r="G72" s="471"/>
      <c r="H72" s="471"/>
      <c r="J72"/>
    </row>
    <row r="73" spans="1:10" x14ac:dyDescent="0.25">
      <c r="A73" s="258" t="s">
        <v>283</v>
      </c>
      <c r="B73" s="259"/>
      <c r="C73" s="259"/>
      <c r="D73" s="259"/>
      <c r="E73" s="259"/>
      <c r="F73" s="260"/>
      <c r="G73" s="259"/>
      <c r="H73" s="259"/>
      <c r="J73"/>
    </row>
    <row r="74" spans="1:10" x14ac:dyDescent="0.25">
      <c r="A74" s="254" t="s">
        <v>225</v>
      </c>
      <c r="B74" s="255"/>
      <c r="C74" s="255"/>
      <c r="D74" s="255"/>
      <c r="E74" s="255"/>
      <c r="F74" s="255"/>
      <c r="G74" s="255"/>
      <c r="H74" s="255"/>
      <c r="J74"/>
    </row>
    <row r="75" spans="1:10" x14ac:dyDescent="0.25">
      <c r="A75" s="35"/>
      <c r="G75" s="26"/>
      <c r="H75" s="26"/>
      <c r="J75"/>
    </row>
    <row r="76" spans="1:10" x14ac:dyDescent="0.25">
      <c r="A76" s="35"/>
      <c r="G76" s="26"/>
      <c r="H76" s="26"/>
      <c r="J76"/>
    </row>
    <row r="77" spans="1:10" x14ac:dyDescent="0.25">
      <c r="A77" s="35"/>
      <c r="G77" s="26"/>
      <c r="H77" s="26"/>
      <c r="J77"/>
    </row>
    <row r="78" spans="1:10" x14ac:dyDescent="0.25">
      <c r="A78" s="35"/>
      <c r="G78" s="26"/>
      <c r="H78" s="26"/>
      <c r="J78"/>
    </row>
    <row r="79" spans="1:10" x14ac:dyDescent="0.25">
      <c r="A79" s="35"/>
      <c r="G79" s="26"/>
      <c r="H79" s="26"/>
      <c r="J79"/>
    </row>
    <row r="80" spans="1:10" x14ac:dyDescent="0.25">
      <c r="A80" s="35"/>
      <c r="G80" s="26"/>
      <c r="H80" s="26"/>
      <c r="J80"/>
    </row>
    <row r="81" spans="1:10" x14ac:dyDescent="0.25">
      <c r="A81" s="35"/>
      <c r="G81" s="26"/>
      <c r="H81" s="26"/>
      <c r="J81"/>
    </row>
    <row r="82" spans="1:10" x14ac:dyDescent="0.25">
      <c r="A82" s="35"/>
      <c r="G82" s="26"/>
      <c r="H82" s="26"/>
      <c r="J82"/>
    </row>
    <row r="83" spans="1:10" x14ac:dyDescent="0.25">
      <c r="A83" s="35"/>
      <c r="G83" s="26"/>
      <c r="H83" s="26"/>
      <c r="J83"/>
    </row>
  </sheetData>
  <sheetProtection algorithmName="SHA-512" hashValue="6kVZhRcIIcTwUPJgnDH2yXNvXF4Cvy2QXg+6D0Acc+eOkCA1V9cdHBF9iS1x4tn4NHZp6NnBatFkgnuzdYLZYA==" saltValue="xpxuM33Tgwh/QUFxWIRU4Q==" spinCount="100000" sheet="1" objects="1" scenarios="1"/>
  <dataConsolidate/>
  <mergeCells count="31">
    <mergeCell ref="A47:B48"/>
    <mergeCell ref="B57:B58"/>
    <mergeCell ref="B59:B60"/>
    <mergeCell ref="B61:B62"/>
    <mergeCell ref="B63:B64"/>
    <mergeCell ref="A56:A64"/>
    <mergeCell ref="A53:H55"/>
    <mergeCell ref="B38:B39"/>
    <mergeCell ref="B29:B30"/>
    <mergeCell ref="A6:H6"/>
    <mergeCell ref="B10:B11"/>
    <mergeCell ref="A10:A17"/>
    <mergeCell ref="B16:B17"/>
    <mergeCell ref="B12:B13"/>
    <mergeCell ref="B14:B15"/>
    <mergeCell ref="A1:F1"/>
    <mergeCell ref="A71:H71"/>
    <mergeCell ref="A72:H72"/>
    <mergeCell ref="B40:B41"/>
    <mergeCell ref="B44:B45"/>
    <mergeCell ref="A34:A45"/>
    <mergeCell ref="B42:B43"/>
    <mergeCell ref="A19:A32"/>
    <mergeCell ref="B19:B20"/>
    <mergeCell ref="B21:B22"/>
    <mergeCell ref="B23:B24"/>
    <mergeCell ref="B25:B26"/>
    <mergeCell ref="B27:B28"/>
    <mergeCell ref="B31:B32"/>
    <mergeCell ref="B34:B35"/>
    <mergeCell ref="B36:B37"/>
  </mergeCells>
  <dataValidations count="1">
    <dataValidation type="whole" operator="greaterThanOrEqual" allowBlank="1" showInputMessage="1" showErrorMessage="1" sqref="D63 D59 D57 D61 D12:H12 D14:H14 D16:H16 D19:H19 D21:H21 D23:H23 D25:H25 D27:H27 D29:H29 D34:H34 D36:H36 D38:H38 D40:H40 D42:H42 D44:H44 D47:H47 D10:H10 E63:F63 E59:F59 E57:F57 E61:F61">
      <formula1>0</formula1>
    </dataValidation>
  </dataValidations>
  <hyperlinks>
    <hyperlink ref="H1" location="Inicio!A1" display="Ir a Tabla de contenido"/>
  </hyperlinks>
  <pageMargins left="0.49" right="0.17" top="0.75" bottom="0.75" header="0.3" footer="0.3"/>
  <pageSetup paperSize="9" scale="57" fitToHeight="0" orientation="portrait" r:id="rId1"/>
  <ignoredErrors>
    <ignoredError sqref="F31:H31 F44:H44 F16:H16 E16 E31 E44" 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1</vt:i4>
      </vt:variant>
    </vt:vector>
  </HeadingPairs>
  <TitlesOfParts>
    <vt:vector size="16" baseType="lpstr">
      <vt:lpstr>Inicio</vt:lpstr>
      <vt:lpstr>C1_ECE</vt:lpstr>
      <vt:lpstr>C1_Notas Inicial</vt:lpstr>
      <vt:lpstr>C1_Notas Inicial (2)</vt:lpstr>
      <vt:lpstr>C1_Notas Primaria</vt:lpstr>
      <vt:lpstr>C1_Notas Primaria (2)</vt:lpstr>
      <vt:lpstr>C1_Notas Secundaria</vt:lpstr>
      <vt:lpstr>C1_Notas Secundaria (2)</vt:lpstr>
      <vt:lpstr>C2_Permanencia y conclusión</vt:lpstr>
      <vt:lpstr>C3_Calendarización</vt:lpstr>
      <vt:lpstr>C4,5,6_Práctica pedagógica</vt:lpstr>
      <vt:lpstr>C7_Gestión de conflictos</vt:lpstr>
      <vt:lpstr>Matriz de diagnóstico</vt:lpstr>
      <vt:lpstr>Matriz de objetivos y metas</vt:lpstr>
      <vt:lpstr>Matriz de actividades</vt:lpstr>
      <vt:lpstr>'C2_Permanencia y conclusión'!Área_de_impresión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 MARIA DAZEVEDO URIARTE;Dirección de Investigación y Documentación Educativa (DIDE);Dirección General de Desarrollo de las Instituciones Educativas (DIGEDIE)</dc:creator>
  <cp:lastModifiedBy>ugel</cp:lastModifiedBy>
  <cp:lastPrinted>2014-12-15T21:29:02Z</cp:lastPrinted>
  <dcterms:created xsi:type="dcterms:W3CDTF">2014-10-23T19:20:39Z</dcterms:created>
  <dcterms:modified xsi:type="dcterms:W3CDTF">2015-03-02T14:40:26Z</dcterms:modified>
</cp:coreProperties>
</file>