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MANUAL APLICATIVO FEBRERO\DIDE_NUEVO\"/>
    </mc:Choice>
  </mc:AlternateContent>
  <bookViews>
    <workbookView xWindow="0" yWindow="0" windowWidth="28800" windowHeight="12435" tabRatio="843" firstSheet="8" activeTab="11"/>
  </bookViews>
  <sheets>
    <sheet name="Inicio" sheetId="19" r:id="rId1"/>
    <sheet name="C1_Notas Inicial" sheetId="1" r:id="rId2"/>
    <sheet name="C1_Notas Inicial (2)" sheetId="25" r:id="rId3"/>
    <sheet name="C1_Notas Primaria" sheetId="20" r:id="rId4"/>
    <sheet name="C1_Notas Primaria (2)" sheetId="26" r:id="rId5"/>
    <sheet name="C1_Notas Secundaria" sheetId="21" r:id="rId6"/>
    <sheet name="C1_Notas Secundaria (2)" sheetId="27" r:id="rId7"/>
    <sheet name="C2_Permanencia y conclusión" sheetId="3" r:id="rId8"/>
    <sheet name="C3_Calendarización" sheetId="8" r:id="rId9"/>
    <sheet name="C4,5,6_Autoevaluación" sheetId="11" r:id="rId10"/>
    <sheet name="C4,5,6_Monitoreo" sheetId="12" r:id="rId11"/>
    <sheet name="C7_Gestión de conflictos" sheetId="6" r:id="rId12"/>
    <sheet name="C8_Implementación PAT" sheetId="24" r:id="rId13"/>
    <sheet name="Monitoreo de metas" sheetId="22" r:id="rId14"/>
  </sheets>
  <definedNames>
    <definedName name="_xlnm.Print_Area" localSheetId="7">'C2_Permanencia y conclusión'!$A$1:$L$13</definedName>
    <definedName name="_xlnm.Print_Area" localSheetId="9">'C4,5,6_Autoevaluación'!$A$1:$R$151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60" i="12" l="1"/>
  <c r="AK14" i="12"/>
  <c r="AK13" i="12"/>
  <c r="AK12" i="12"/>
  <c r="AF14" i="12"/>
  <c r="AF13" i="12"/>
  <c r="AF12" i="12"/>
  <c r="U97" i="11" l="1"/>
  <c r="T97" i="11"/>
  <c r="S97" i="11"/>
  <c r="N97" i="11"/>
  <c r="M97" i="11"/>
  <c r="L97" i="11"/>
  <c r="F97" i="11"/>
  <c r="E97" i="11"/>
  <c r="D97" i="11"/>
  <c r="V167" i="12"/>
  <c r="U167" i="12"/>
  <c r="T167" i="12"/>
  <c r="N167" i="12"/>
  <c r="M167" i="12"/>
  <c r="L167" i="12"/>
  <c r="F167" i="12"/>
  <c r="E167" i="12"/>
  <c r="D167" i="12"/>
  <c r="V103" i="12"/>
  <c r="U103" i="12"/>
  <c r="T103" i="12"/>
  <c r="N103" i="12"/>
  <c r="M103" i="12"/>
  <c r="L103" i="12"/>
  <c r="F103" i="12"/>
  <c r="E103" i="12"/>
  <c r="D103" i="12"/>
  <c r="U33" i="11"/>
  <c r="T33" i="11"/>
  <c r="S33" i="11"/>
  <c r="N33" i="11"/>
  <c r="M33" i="11"/>
  <c r="L33" i="11"/>
  <c r="F33" i="11"/>
  <c r="E33" i="11"/>
  <c r="D33" i="11"/>
  <c r="N20" i="11"/>
  <c r="N18" i="11"/>
  <c r="N16" i="11"/>
  <c r="M20" i="11"/>
  <c r="M18" i="11"/>
  <c r="M16" i="11"/>
  <c r="L20" i="11"/>
  <c r="L18" i="11"/>
  <c r="L16" i="11"/>
  <c r="G20" i="11"/>
  <c r="F20" i="11"/>
  <c r="F18" i="11"/>
  <c r="F16" i="11"/>
  <c r="E20" i="11"/>
  <c r="E18" i="11"/>
  <c r="E16" i="11"/>
  <c r="D20" i="11"/>
  <c r="D18" i="11"/>
  <c r="D16" i="11"/>
  <c r="V24" i="12"/>
  <c r="V22" i="12"/>
  <c r="V26" i="12"/>
  <c r="U26" i="12"/>
  <c r="U24" i="12"/>
  <c r="U22" i="12"/>
  <c r="T26" i="12"/>
  <c r="T24" i="12"/>
  <c r="T22" i="12"/>
  <c r="N26" i="12"/>
  <c r="N24" i="12"/>
  <c r="N22" i="12"/>
  <c r="M26" i="12"/>
  <c r="M24" i="12"/>
  <c r="M22" i="12"/>
  <c r="L26" i="12"/>
  <c r="L24" i="12"/>
  <c r="L22" i="12"/>
  <c r="F26" i="12"/>
  <c r="F24" i="12"/>
  <c r="E26" i="12"/>
  <c r="E24" i="12"/>
  <c r="D26" i="12"/>
  <c r="D24" i="12"/>
  <c r="F22" i="12"/>
  <c r="F23" i="12" s="1"/>
  <c r="E22" i="12"/>
  <c r="D22" i="12"/>
  <c r="D23" i="12" s="1"/>
  <c r="BA69" i="12"/>
  <c r="BB69" i="12" s="1"/>
  <c r="BA68" i="12"/>
  <c r="BB68" i="12" s="1"/>
  <c r="BA67" i="12"/>
  <c r="BB67" i="12" s="1"/>
  <c r="BA66" i="12"/>
  <c r="BB66" i="12" s="1"/>
  <c r="BA65" i="12"/>
  <c r="BB65" i="12" s="1"/>
  <c r="BA64" i="12"/>
  <c r="BB64" i="12" s="1"/>
  <c r="BA63" i="12"/>
  <c r="BB63" i="12" s="1"/>
  <c r="BA62" i="12"/>
  <c r="BB62" i="12" s="1"/>
  <c r="BA61" i="12"/>
  <c r="BB61" i="12" s="1"/>
  <c r="BA60" i="12"/>
  <c r="BB60" i="12" s="1"/>
  <c r="BA59" i="12"/>
  <c r="BB59" i="12" s="1"/>
  <c r="AR59" i="12"/>
  <c r="AS59" i="12" s="1"/>
  <c r="BA58" i="12"/>
  <c r="BB58" i="12" s="1"/>
  <c r="AR58" i="12"/>
  <c r="AS58" i="12" s="1"/>
  <c r="BA57" i="12"/>
  <c r="BB57" i="12" s="1"/>
  <c r="AR57" i="12"/>
  <c r="AS57" i="12" s="1"/>
  <c r="BA56" i="12"/>
  <c r="BB56" i="12" s="1"/>
  <c r="AR56" i="12"/>
  <c r="AS56" i="12" s="1"/>
  <c r="BA55" i="12"/>
  <c r="BB55" i="12" s="1"/>
  <c r="AR55" i="12"/>
  <c r="AS55" i="12" s="1"/>
  <c r="BA54" i="12"/>
  <c r="BB54" i="12" s="1"/>
  <c r="AR54" i="12"/>
  <c r="AS54" i="12" s="1"/>
  <c r="BA53" i="12"/>
  <c r="BB53" i="12" s="1"/>
  <c r="AR53" i="12"/>
  <c r="AS53" i="12" s="1"/>
  <c r="BA52" i="12"/>
  <c r="BB52" i="12" s="1"/>
  <c r="AR52" i="12"/>
  <c r="AS52" i="12" s="1"/>
  <c r="BA51" i="12"/>
  <c r="BB51" i="12" s="1"/>
  <c r="AR51" i="12"/>
  <c r="AS51" i="12" s="1"/>
  <c r="BB50" i="12"/>
  <c r="BA50" i="12"/>
  <c r="AR50" i="12"/>
  <c r="AS50" i="12" s="1"/>
  <c r="BA49" i="12"/>
  <c r="BB49" i="12" s="1"/>
  <c r="AR49" i="12"/>
  <c r="AS49" i="12" s="1"/>
  <c r="AI49" i="12"/>
  <c r="AJ49" i="12" s="1"/>
  <c r="BA48" i="12"/>
  <c r="BB48" i="12" s="1"/>
  <c r="AR48" i="12"/>
  <c r="AS48" i="12" s="1"/>
  <c r="AI48" i="12"/>
  <c r="AJ48" i="12" s="1"/>
  <c r="BA47" i="12"/>
  <c r="BB47" i="12" s="1"/>
  <c r="AR47" i="12"/>
  <c r="AS47" i="12" s="1"/>
  <c r="AI47" i="12"/>
  <c r="AJ47" i="12" s="1"/>
  <c r="BA46" i="12"/>
  <c r="BB46" i="12" s="1"/>
  <c r="AR46" i="12"/>
  <c r="AS46" i="12" s="1"/>
  <c r="AI46" i="12"/>
  <c r="AJ46" i="12" s="1"/>
  <c r="BA45" i="12"/>
  <c r="BB45" i="12" s="1"/>
  <c r="AR45" i="12"/>
  <c r="AS45" i="12" s="1"/>
  <c r="AI45" i="12"/>
  <c r="AJ45" i="12" s="1"/>
  <c r="BA44" i="12"/>
  <c r="BB44" i="12" s="1"/>
  <c r="AR44" i="12"/>
  <c r="AS44" i="12" s="1"/>
  <c r="AI44" i="12"/>
  <c r="AJ44" i="12" s="1"/>
  <c r="BA43" i="12"/>
  <c r="BB43" i="12" s="1"/>
  <c r="AR43" i="12"/>
  <c r="AS43" i="12" s="1"/>
  <c r="AI43" i="12"/>
  <c r="AJ43" i="12" s="1"/>
  <c r="BA42" i="12"/>
  <c r="BB42" i="12" s="1"/>
  <c r="AR42" i="12"/>
  <c r="AS42" i="12" s="1"/>
  <c r="AI42" i="12"/>
  <c r="AJ42" i="12" s="1"/>
  <c r="BA41" i="12"/>
  <c r="BB41" i="12" s="1"/>
  <c r="AR41" i="12"/>
  <c r="AS41" i="12" s="1"/>
  <c r="AI41" i="12"/>
  <c r="AJ41" i="12" s="1"/>
  <c r="BA40" i="12"/>
  <c r="BB40" i="12" s="1"/>
  <c r="AR40" i="12"/>
  <c r="AS40" i="12" s="1"/>
  <c r="AI40" i="12"/>
  <c r="AJ40" i="12" s="1"/>
  <c r="BA39" i="12"/>
  <c r="BB39" i="12" s="1"/>
  <c r="AR39" i="12"/>
  <c r="AS39" i="12" s="1"/>
  <c r="AI39" i="12"/>
  <c r="AJ39" i="12" s="1"/>
  <c r="BA38" i="12"/>
  <c r="BB38" i="12" s="1"/>
  <c r="AR38" i="12"/>
  <c r="AS38" i="12" s="1"/>
  <c r="AI38" i="12"/>
  <c r="AJ38" i="12" s="1"/>
  <c r="BA37" i="12"/>
  <c r="BB37" i="12" s="1"/>
  <c r="AR37" i="12"/>
  <c r="AS37" i="12" s="1"/>
  <c r="AI37" i="12"/>
  <c r="AJ37" i="12" s="1"/>
  <c r="BA36" i="12"/>
  <c r="BB36" i="12" s="1"/>
  <c r="AR36" i="12"/>
  <c r="AS36" i="12" s="1"/>
  <c r="AI36" i="12"/>
  <c r="AJ36" i="12" s="1"/>
  <c r="BA35" i="12"/>
  <c r="BB35" i="12" s="1"/>
  <c r="AR35" i="12"/>
  <c r="AS35" i="12" s="1"/>
  <c r="AI35" i="12"/>
  <c r="AJ35" i="12" s="1"/>
  <c r="BB34" i="12"/>
  <c r="BA34" i="12"/>
  <c r="AR34" i="12"/>
  <c r="AS34" i="12" s="1"/>
  <c r="AI34" i="12"/>
  <c r="AJ34" i="12" s="1"/>
  <c r="BA33" i="12"/>
  <c r="BB33" i="12" s="1"/>
  <c r="AR33" i="12"/>
  <c r="AS33" i="12" s="1"/>
  <c r="AI33" i="12"/>
  <c r="AJ33" i="12" s="1"/>
  <c r="BA32" i="12"/>
  <c r="BB32" i="12" s="1"/>
  <c r="AR32" i="12"/>
  <c r="AS32" i="12" s="1"/>
  <c r="AI32" i="12"/>
  <c r="AJ32" i="12" s="1"/>
  <c r="BA31" i="12"/>
  <c r="BB31" i="12" s="1"/>
  <c r="AR31" i="12"/>
  <c r="AS31" i="12" s="1"/>
  <c r="AI31" i="12"/>
  <c r="AJ31" i="12" s="1"/>
  <c r="BA30" i="12"/>
  <c r="BB30" i="12" s="1"/>
  <c r="AR30" i="12"/>
  <c r="AS30" i="12" s="1"/>
  <c r="AI30" i="12"/>
  <c r="AJ30" i="12" s="1"/>
  <c r="BA29" i="12"/>
  <c r="BB29" i="12" s="1"/>
  <c r="AR29" i="12"/>
  <c r="AS29" i="12" s="1"/>
  <c r="AI29" i="12"/>
  <c r="AJ29" i="12" s="1"/>
  <c r="BA28" i="12"/>
  <c r="BB28" i="12" s="1"/>
  <c r="AR28" i="12"/>
  <c r="AS28" i="12" s="1"/>
  <c r="AI28" i="12"/>
  <c r="AJ28" i="12" s="1"/>
  <c r="BA27" i="12"/>
  <c r="BB27" i="12" s="1"/>
  <c r="AR27" i="12"/>
  <c r="AS27" i="12" s="1"/>
  <c r="AI27" i="12"/>
  <c r="AJ27" i="12" s="1"/>
  <c r="BA26" i="12"/>
  <c r="BB26" i="12" s="1"/>
  <c r="AR26" i="12"/>
  <c r="AS26" i="12" s="1"/>
  <c r="AI26" i="12"/>
  <c r="AJ26" i="12" s="1"/>
  <c r="BA25" i="12"/>
  <c r="BB25" i="12" s="1"/>
  <c r="AR25" i="12"/>
  <c r="AS25" i="12" s="1"/>
  <c r="AI25" i="12"/>
  <c r="AJ25" i="12" s="1"/>
  <c r="BA24" i="12"/>
  <c r="BB24" i="12" s="1"/>
  <c r="AR24" i="12"/>
  <c r="AS24" i="12" s="1"/>
  <c r="AI24" i="12"/>
  <c r="AJ24" i="12" s="1"/>
  <c r="BA23" i="12"/>
  <c r="BB23" i="12" s="1"/>
  <c r="AR23" i="12"/>
  <c r="AS23" i="12" s="1"/>
  <c r="AI23" i="12"/>
  <c r="AJ23" i="12" s="1"/>
  <c r="BA22" i="12"/>
  <c r="BB22" i="12" s="1"/>
  <c r="AR22" i="12"/>
  <c r="AS22" i="12" s="1"/>
  <c r="AI22" i="12"/>
  <c r="AJ22" i="12" s="1"/>
  <c r="BA21" i="12"/>
  <c r="BB21" i="12" s="1"/>
  <c r="AR21" i="12"/>
  <c r="AS21" i="12" s="1"/>
  <c r="AI21" i="12"/>
  <c r="AJ21" i="12" s="1"/>
  <c r="BA20" i="12"/>
  <c r="BB20" i="12" s="1"/>
  <c r="AR20" i="12"/>
  <c r="AS20" i="12" s="1"/>
  <c r="AI20" i="12"/>
  <c r="AJ20" i="12" s="1"/>
  <c r="AJ14" i="12"/>
  <c r="AE14" i="12"/>
  <c r="AJ13" i="12"/>
  <c r="AE13" i="12"/>
  <c r="AJ12" i="12"/>
  <c r="AE12" i="12"/>
  <c r="V39" i="12" l="1"/>
  <c r="U39" i="12"/>
  <c r="T39" i="12"/>
  <c r="N39" i="12"/>
  <c r="M39" i="12"/>
  <c r="L39" i="12"/>
  <c r="E39" i="12"/>
  <c r="F39" i="12"/>
  <c r="V27" i="12"/>
  <c r="K40" i="22" s="1"/>
  <c r="U27" i="12"/>
  <c r="K37" i="22" s="1"/>
  <c r="T27" i="12"/>
  <c r="K34" i="22" s="1"/>
  <c r="V25" i="12"/>
  <c r="K39" i="22" s="1"/>
  <c r="U25" i="12"/>
  <c r="K36" i="22" s="1"/>
  <c r="T25" i="12"/>
  <c r="K33" i="22" s="1"/>
  <c r="U23" i="12"/>
  <c r="K35" i="22" s="1"/>
  <c r="V23" i="12"/>
  <c r="K38" i="22" s="1"/>
  <c r="T23" i="12"/>
  <c r="K32" i="22" s="1"/>
  <c r="N40" i="12"/>
  <c r="M40" i="12"/>
  <c r="L40" i="12"/>
  <c r="F40" i="12"/>
  <c r="E40" i="12"/>
  <c r="D40" i="12"/>
  <c r="N27" i="12"/>
  <c r="J40" i="22" s="1"/>
  <c r="M27" i="12"/>
  <c r="J37" i="22" s="1"/>
  <c r="L27" i="12"/>
  <c r="J34" i="22" s="1"/>
  <c r="N25" i="12"/>
  <c r="J39" i="22" s="1"/>
  <c r="M25" i="12"/>
  <c r="J36" i="22" s="1"/>
  <c r="L25" i="12"/>
  <c r="J33" i="22" s="1"/>
  <c r="N28" i="12"/>
  <c r="N29" i="12" s="1"/>
  <c r="F27" i="12"/>
  <c r="E27" i="12"/>
  <c r="D27" i="12"/>
  <c r="F25" i="12"/>
  <c r="E25" i="12"/>
  <c r="D25" i="12"/>
  <c r="M19" i="11"/>
  <c r="N21" i="11"/>
  <c r="M21" i="11"/>
  <c r="L21" i="11"/>
  <c r="N19" i="11"/>
  <c r="L19" i="11"/>
  <c r="L17" i="11"/>
  <c r="D19" i="11"/>
  <c r="F21" i="11"/>
  <c r="E21" i="11"/>
  <c r="D21" i="11"/>
  <c r="F19" i="11"/>
  <c r="E19" i="11"/>
  <c r="F22" i="11"/>
  <c r="F23" i="11" s="1"/>
  <c r="E17" i="11"/>
  <c r="D17" i="11"/>
  <c r="F98" i="11"/>
  <c r="E98" i="11"/>
  <c r="D98" i="11"/>
  <c r="N34" i="11"/>
  <c r="M34" i="11"/>
  <c r="L34" i="11"/>
  <c r="F34" i="11"/>
  <c r="E34" i="11"/>
  <c r="D34"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38" i="11"/>
  <c r="F32" i="8"/>
  <c r="H32" i="8"/>
  <c r="G32" i="8"/>
  <c r="G16" i="11" l="1"/>
  <c r="G17" i="11" s="1"/>
  <c r="F28" i="12"/>
  <c r="F29" i="12" s="1"/>
  <c r="E28" i="12"/>
  <c r="E29" i="12" s="1"/>
  <c r="L28" i="12"/>
  <c r="L29" i="12" s="1"/>
  <c r="M28" i="12"/>
  <c r="M29" i="12" s="1"/>
  <c r="T28" i="12"/>
  <c r="T29" i="12" s="1"/>
  <c r="U28" i="12"/>
  <c r="U29" i="12" s="1"/>
  <c r="V28" i="12"/>
  <c r="V29" i="12" s="1"/>
  <c r="N23" i="12"/>
  <c r="J38" i="22" s="1"/>
  <c r="L23" i="12"/>
  <c r="J32" i="22" s="1"/>
  <c r="M23" i="12"/>
  <c r="J35" i="22" s="1"/>
  <c r="D28" i="12"/>
  <c r="D29" i="12" s="1"/>
  <c r="E23" i="12"/>
  <c r="F17" i="11"/>
  <c r="M22" i="11"/>
  <c r="M23" i="11" s="1"/>
  <c r="M17" i="11"/>
  <c r="N22" i="11"/>
  <c r="N23" i="11" s="1"/>
  <c r="D22" i="11"/>
  <c r="D23" i="11" s="1"/>
  <c r="L22" i="11"/>
  <c r="L23" i="11" s="1"/>
  <c r="N17" i="11"/>
  <c r="E22" i="11"/>
  <c r="E23" i="11" s="1"/>
  <c r="G33" i="11"/>
  <c r="D39" i="12"/>
  <c r="K15" i="22" l="1"/>
  <c r="J16" i="22"/>
  <c r="J15" i="22"/>
  <c r="K14" i="22"/>
  <c r="K13" i="22"/>
  <c r="J13" i="22"/>
  <c r="D17" i="24"/>
  <c r="D18" i="24"/>
  <c r="D19" i="24"/>
  <c r="H90" i="6"/>
  <c r="H89" i="6"/>
  <c r="H88" i="6"/>
  <c r="H84" i="6"/>
  <c r="H83" i="6"/>
  <c r="H82" i="6"/>
  <c r="H78" i="6"/>
  <c r="H77" i="6"/>
  <c r="H76" i="6"/>
  <c r="H72" i="6"/>
  <c r="H71" i="6"/>
  <c r="H70" i="6"/>
  <c r="H66" i="6"/>
  <c r="H65" i="6"/>
  <c r="H64" i="6"/>
  <c r="H60" i="6"/>
  <c r="H59" i="6"/>
  <c r="H58" i="6"/>
  <c r="H54" i="6"/>
  <c r="H53" i="6"/>
  <c r="H52" i="6"/>
  <c r="H48" i="6"/>
  <c r="H47" i="6"/>
  <c r="H46" i="6"/>
  <c r="H42" i="6"/>
  <c r="H41" i="6"/>
  <c r="H40" i="6"/>
  <c r="H35" i="6"/>
  <c r="H36" i="6"/>
  <c r="H34" i="6"/>
  <c r="C23" i="6"/>
  <c r="K57" i="8"/>
  <c r="K51" i="8"/>
  <c r="K45" i="8"/>
  <c r="G43" i="3"/>
  <c r="F43" i="3"/>
  <c r="I43" i="3"/>
  <c r="H43" i="3"/>
  <c r="G41" i="3"/>
  <c r="F41" i="3"/>
  <c r="I41" i="3"/>
  <c r="H41" i="3"/>
  <c r="G39" i="3"/>
  <c r="F39" i="3"/>
  <c r="I39" i="3"/>
  <c r="H39" i="3"/>
  <c r="G37" i="3"/>
  <c r="F37" i="3"/>
  <c r="I37" i="3"/>
  <c r="H37" i="3"/>
  <c r="G35" i="3"/>
  <c r="F35" i="3"/>
  <c r="I35" i="3"/>
  <c r="H35" i="3"/>
  <c r="G30" i="3"/>
  <c r="F30" i="3"/>
  <c r="I30" i="3"/>
  <c r="H30" i="3"/>
  <c r="G28" i="3"/>
  <c r="F28" i="3"/>
  <c r="I28" i="3"/>
  <c r="H28" i="3"/>
  <c r="G26" i="3"/>
  <c r="F26" i="3"/>
  <c r="I26" i="3"/>
  <c r="H26" i="3"/>
  <c r="G24" i="3"/>
  <c r="F24" i="3"/>
  <c r="I24" i="3"/>
  <c r="H24" i="3"/>
  <c r="G22" i="3"/>
  <c r="F22" i="3"/>
  <c r="I22" i="3"/>
  <c r="H22" i="3"/>
  <c r="G20" i="3"/>
  <c r="F20" i="3"/>
  <c r="I20" i="3"/>
  <c r="H20" i="3"/>
  <c r="G15" i="3"/>
  <c r="F15" i="3"/>
  <c r="I15" i="3"/>
  <c r="H15" i="3"/>
  <c r="G13" i="3"/>
  <c r="F13" i="3"/>
  <c r="I13" i="3"/>
  <c r="H13" i="3"/>
  <c r="G11" i="3"/>
  <c r="F11" i="3"/>
  <c r="I11" i="3"/>
  <c r="H11" i="3"/>
  <c r="E16" i="3"/>
  <c r="E47" i="3" s="1"/>
  <c r="E31" i="3"/>
  <c r="E44" i="3"/>
  <c r="K72" i="27" l="1"/>
  <c r="J72" i="27"/>
  <c r="E72" i="27"/>
  <c r="D72" i="27"/>
  <c r="K71" i="27"/>
  <c r="J71" i="27"/>
  <c r="E71" i="27"/>
  <c r="D71" i="27"/>
  <c r="K70" i="27"/>
  <c r="J70" i="27"/>
  <c r="E70" i="27"/>
  <c r="D70" i="27"/>
  <c r="K69" i="27"/>
  <c r="J69" i="27"/>
  <c r="E69" i="27"/>
  <c r="D69" i="27"/>
  <c r="K68" i="27"/>
  <c r="J68" i="27"/>
  <c r="E68" i="27"/>
  <c r="D68" i="27"/>
  <c r="K62" i="27"/>
  <c r="J62" i="27"/>
  <c r="E62" i="27"/>
  <c r="D62" i="27"/>
  <c r="K61" i="27"/>
  <c r="J61" i="27"/>
  <c r="E61" i="27"/>
  <c r="D61" i="27"/>
  <c r="K60" i="27"/>
  <c r="J60" i="27"/>
  <c r="E60" i="27"/>
  <c r="D60" i="27"/>
  <c r="K59" i="27"/>
  <c r="J59" i="27"/>
  <c r="E59" i="27"/>
  <c r="D59" i="27"/>
  <c r="K58" i="27"/>
  <c r="J58" i="27"/>
  <c r="E58" i="27"/>
  <c r="D58" i="27"/>
  <c r="K52" i="27"/>
  <c r="J52" i="27"/>
  <c r="E52" i="27"/>
  <c r="D52" i="27"/>
  <c r="K51" i="27"/>
  <c r="J51" i="27"/>
  <c r="E51" i="27"/>
  <c r="D51" i="27"/>
  <c r="K50" i="27"/>
  <c r="J50" i="27"/>
  <c r="E50" i="27"/>
  <c r="D50" i="27"/>
  <c r="K49" i="27"/>
  <c r="J49" i="27"/>
  <c r="E49" i="27"/>
  <c r="D49" i="27"/>
  <c r="K48" i="27"/>
  <c r="J48" i="27"/>
  <c r="E48" i="27"/>
  <c r="D48" i="27"/>
  <c r="K42" i="27"/>
  <c r="J42" i="27"/>
  <c r="E42" i="27"/>
  <c r="D42" i="27"/>
  <c r="K41" i="27"/>
  <c r="J41" i="27"/>
  <c r="E41" i="27"/>
  <c r="D41" i="27"/>
  <c r="K40" i="27"/>
  <c r="J40" i="27"/>
  <c r="E40" i="27"/>
  <c r="D40" i="27"/>
  <c r="K39" i="27"/>
  <c r="J39" i="27"/>
  <c r="E39" i="27"/>
  <c r="D39" i="27"/>
  <c r="K38" i="27"/>
  <c r="J38" i="27"/>
  <c r="E38" i="27"/>
  <c r="D38" i="27"/>
  <c r="K32" i="27"/>
  <c r="J32" i="27"/>
  <c r="E32" i="27"/>
  <c r="D32" i="27"/>
  <c r="K31" i="27"/>
  <c r="J31" i="27"/>
  <c r="E31" i="27"/>
  <c r="D31" i="27"/>
  <c r="K30" i="27"/>
  <c r="J30" i="27"/>
  <c r="E30" i="27"/>
  <c r="D30" i="27"/>
  <c r="K29" i="27"/>
  <c r="J29" i="27"/>
  <c r="E29" i="27"/>
  <c r="D29" i="27"/>
  <c r="K28" i="27"/>
  <c r="J28" i="27"/>
  <c r="E28" i="27"/>
  <c r="D28" i="27"/>
  <c r="K14" i="27"/>
  <c r="J14" i="27"/>
  <c r="E14" i="27"/>
  <c r="D14" i="27"/>
  <c r="K13" i="27"/>
  <c r="J13" i="27"/>
  <c r="E13" i="27"/>
  <c r="D13" i="27"/>
  <c r="K12" i="27"/>
  <c r="J12" i="27"/>
  <c r="E12" i="27"/>
  <c r="D12" i="27"/>
  <c r="K11" i="27"/>
  <c r="J11" i="27"/>
  <c r="E11" i="27"/>
  <c r="D11" i="27"/>
  <c r="D15" i="27" s="1"/>
  <c r="K10" i="27"/>
  <c r="J10" i="27"/>
  <c r="E10" i="27"/>
  <c r="D10" i="27"/>
  <c r="K82" i="26"/>
  <c r="J82" i="26"/>
  <c r="E82" i="26"/>
  <c r="D82" i="26"/>
  <c r="K81" i="26"/>
  <c r="J81" i="26"/>
  <c r="E81" i="26"/>
  <c r="D81" i="26"/>
  <c r="K80" i="26"/>
  <c r="J80" i="26"/>
  <c r="E80" i="26"/>
  <c r="D80" i="26"/>
  <c r="K79" i="26"/>
  <c r="J79" i="26"/>
  <c r="E79" i="26"/>
  <c r="D79" i="26"/>
  <c r="K78" i="26"/>
  <c r="J78" i="26"/>
  <c r="E78" i="26"/>
  <c r="D78" i="26"/>
  <c r="K72" i="26"/>
  <c r="J72" i="26"/>
  <c r="E72" i="26"/>
  <c r="D72" i="26"/>
  <c r="K71" i="26"/>
  <c r="J71" i="26"/>
  <c r="E71" i="26"/>
  <c r="D71" i="26"/>
  <c r="K70" i="26"/>
  <c r="J70" i="26"/>
  <c r="E70" i="26"/>
  <c r="D70" i="26"/>
  <c r="K69" i="26"/>
  <c r="J69" i="26"/>
  <c r="E69" i="26"/>
  <c r="D69" i="26"/>
  <c r="K68" i="26"/>
  <c r="J68" i="26"/>
  <c r="E68" i="26"/>
  <c r="D68" i="26"/>
  <c r="K62" i="26"/>
  <c r="J62" i="26"/>
  <c r="E62" i="26"/>
  <c r="D62" i="26"/>
  <c r="K61" i="26"/>
  <c r="J61" i="26"/>
  <c r="E61" i="26"/>
  <c r="D61" i="26"/>
  <c r="K60" i="26"/>
  <c r="J60" i="26"/>
  <c r="E60" i="26"/>
  <c r="D60" i="26"/>
  <c r="K59" i="26"/>
  <c r="J59" i="26"/>
  <c r="E59" i="26"/>
  <c r="D59" i="26"/>
  <c r="K58" i="26"/>
  <c r="J58" i="26"/>
  <c r="E58" i="26"/>
  <c r="D58" i="26"/>
  <c r="K52" i="26"/>
  <c r="J52" i="26"/>
  <c r="E52" i="26"/>
  <c r="D52" i="26"/>
  <c r="K51" i="26"/>
  <c r="J51" i="26"/>
  <c r="E51" i="26"/>
  <c r="D51" i="26"/>
  <c r="K50" i="26"/>
  <c r="J50" i="26"/>
  <c r="E50" i="26"/>
  <c r="D50" i="26"/>
  <c r="K49" i="26"/>
  <c r="J49" i="26"/>
  <c r="E49" i="26"/>
  <c r="D49" i="26"/>
  <c r="K48" i="26"/>
  <c r="J48" i="26"/>
  <c r="E48" i="26"/>
  <c r="D48" i="26"/>
  <c r="K42" i="26"/>
  <c r="J42" i="26"/>
  <c r="E42" i="26"/>
  <c r="D42" i="26"/>
  <c r="K41" i="26"/>
  <c r="J41" i="26"/>
  <c r="E41" i="26"/>
  <c r="D41" i="26"/>
  <c r="K40" i="26"/>
  <c r="J40" i="26"/>
  <c r="E40" i="26"/>
  <c r="D40" i="26"/>
  <c r="K39" i="26"/>
  <c r="J39" i="26"/>
  <c r="E39" i="26"/>
  <c r="D39" i="26"/>
  <c r="K38" i="26"/>
  <c r="J38" i="26"/>
  <c r="E38" i="26"/>
  <c r="D38" i="26"/>
  <c r="K32" i="26"/>
  <c r="J32" i="26"/>
  <c r="E32" i="26"/>
  <c r="D32" i="26"/>
  <c r="K31" i="26"/>
  <c r="J31" i="26"/>
  <c r="E31" i="26"/>
  <c r="D31" i="26"/>
  <c r="K30" i="26"/>
  <c r="J30" i="26"/>
  <c r="E30" i="26"/>
  <c r="D30" i="26"/>
  <c r="K29" i="26"/>
  <c r="J29" i="26"/>
  <c r="E29" i="26"/>
  <c r="D29" i="26"/>
  <c r="K28" i="26"/>
  <c r="J28" i="26"/>
  <c r="E28" i="26"/>
  <c r="D28" i="26"/>
  <c r="K14" i="26"/>
  <c r="J14" i="26"/>
  <c r="E14" i="26"/>
  <c r="D14" i="26"/>
  <c r="K13" i="26"/>
  <c r="J13" i="26"/>
  <c r="E13" i="26"/>
  <c r="D13" i="26"/>
  <c r="K12" i="26"/>
  <c r="J12" i="26"/>
  <c r="E12" i="26"/>
  <c r="D12" i="26"/>
  <c r="K11" i="26"/>
  <c r="J11" i="26"/>
  <c r="E11" i="26"/>
  <c r="D11" i="26"/>
  <c r="K10" i="26"/>
  <c r="J10" i="26"/>
  <c r="E10" i="26"/>
  <c r="D10" i="26"/>
  <c r="K45" i="25"/>
  <c r="J45" i="25"/>
  <c r="E45" i="25"/>
  <c r="D45" i="25"/>
  <c r="K44" i="25"/>
  <c r="J44" i="25"/>
  <c r="E44" i="25"/>
  <c r="D44" i="25"/>
  <c r="K43" i="25"/>
  <c r="J43" i="25"/>
  <c r="E43" i="25"/>
  <c r="D43" i="25"/>
  <c r="K42" i="25"/>
  <c r="J42" i="25"/>
  <c r="E42" i="25"/>
  <c r="D42" i="25"/>
  <c r="K37" i="25"/>
  <c r="J37" i="25"/>
  <c r="E37" i="25"/>
  <c r="D37" i="25"/>
  <c r="K36" i="25"/>
  <c r="J36" i="25"/>
  <c r="E36" i="25"/>
  <c r="D36" i="25"/>
  <c r="K35" i="25"/>
  <c r="J35" i="25"/>
  <c r="E35" i="25"/>
  <c r="D35" i="25"/>
  <c r="K34" i="25"/>
  <c r="J34" i="25"/>
  <c r="E34" i="25"/>
  <c r="D34" i="25"/>
  <c r="K29" i="25"/>
  <c r="J29" i="25"/>
  <c r="E29" i="25"/>
  <c r="D29" i="25"/>
  <c r="K28" i="25"/>
  <c r="J28" i="25"/>
  <c r="E28" i="25"/>
  <c r="D28" i="25"/>
  <c r="K27" i="25"/>
  <c r="J27" i="25"/>
  <c r="E27" i="25"/>
  <c r="D27" i="25"/>
  <c r="K26" i="25"/>
  <c r="J26" i="25"/>
  <c r="E26" i="25"/>
  <c r="D26" i="25"/>
  <c r="K13" i="25"/>
  <c r="K16" i="25" s="1"/>
  <c r="J13" i="25"/>
  <c r="J16" i="25" s="1"/>
  <c r="E13" i="25"/>
  <c r="E16" i="25" s="1"/>
  <c r="D13" i="25"/>
  <c r="D16" i="25" s="1"/>
  <c r="K12" i="25"/>
  <c r="K15" i="25" s="1"/>
  <c r="J12" i="25"/>
  <c r="J15" i="25" s="1"/>
  <c r="E12" i="25"/>
  <c r="E15" i="25" s="1"/>
  <c r="D12" i="25"/>
  <c r="D15" i="25" s="1"/>
  <c r="K11" i="25"/>
  <c r="K14" i="25" s="1"/>
  <c r="J11" i="25"/>
  <c r="J14" i="25" s="1"/>
  <c r="J14" i="22" s="1"/>
  <c r="E11" i="25"/>
  <c r="E14" i="25" s="1"/>
  <c r="D11" i="25"/>
  <c r="D14" i="25" s="1"/>
  <c r="K10" i="25"/>
  <c r="J10" i="25"/>
  <c r="E10" i="25"/>
  <c r="D10" i="25"/>
  <c r="K45" i="1"/>
  <c r="J45" i="1"/>
  <c r="K44" i="1"/>
  <c r="J44" i="1"/>
  <c r="K43" i="1"/>
  <c r="J43" i="1"/>
  <c r="K42" i="1"/>
  <c r="J42" i="1"/>
  <c r="K37" i="1"/>
  <c r="J37" i="1"/>
  <c r="K36" i="1"/>
  <c r="J36" i="1"/>
  <c r="K35" i="1"/>
  <c r="J35" i="1"/>
  <c r="K34" i="1"/>
  <c r="J34" i="1"/>
  <c r="K29" i="1"/>
  <c r="J29" i="1"/>
  <c r="K28" i="1"/>
  <c r="J28" i="1"/>
  <c r="K27" i="1"/>
  <c r="J27" i="1"/>
  <c r="K26" i="1"/>
  <c r="J26" i="1"/>
  <c r="K13" i="1"/>
  <c r="J13" i="1"/>
  <c r="K12" i="1"/>
  <c r="J12" i="1"/>
  <c r="K11" i="1"/>
  <c r="J11" i="1"/>
  <c r="K10" i="1"/>
  <c r="K16" i="1" s="1"/>
  <c r="J10" i="1"/>
  <c r="E10" i="1"/>
  <c r="E11" i="1"/>
  <c r="E12" i="1"/>
  <c r="E13" i="1"/>
  <c r="D13" i="1"/>
  <c r="D12" i="1"/>
  <c r="D11" i="1"/>
  <c r="D10" i="1"/>
  <c r="E15" i="26" l="1"/>
  <c r="E17" i="26"/>
  <c r="K15" i="26"/>
  <c r="K18" i="22" s="1"/>
  <c r="K16" i="26"/>
  <c r="K17" i="26"/>
  <c r="D15" i="26"/>
  <c r="D16" i="26"/>
  <c r="D17" i="26"/>
  <c r="D18" i="26"/>
  <c r="E18" i="26"/>
  <c r="J15" i="26"/>
  <c r="J18" i="22" s="1"/>
  <c r="J16" i="26"/>
  <c r="J17" i="26"/>
  <c r="J18" i="26"/>
  <c r="E16" i="26"/>
  <c r="K18" i="26"/>
  <c r="E16" i="1"/>
  <c r="D18" i="27"/>
  <c r="E15" i="27"/>
  <c r="E16" i="27"/>
  <c r="E17" i="27"/>
  <c r="E18" i="27"/>
  <c r="D17" i="27"/>
  <c r="J15" i="27"/>
  <c r="J22" i="22" s="1"/>
  <c r="J16" i="27"/>
  <c r="J17" i="27"/>
  <c r="J18" i="27"/>
  <c r="D16" i="27"/>
  <c r="J21" i="22" s="1"/>
  <c r="K15" i="27"/>
  <c r="K22" i="22" s="1"/>
  <c r="K16" i="27"/>
  <c r="K17" i="27"/>
  <c r="K18" i="27"/>
  <c r="K15" i="1"/>
  <c r="E15" i="1"/>
  <c r="E14" i="1"/>
  <c r="K11" i="22" s="1"/>
  <c r="D16" i="1"/>
  <c r="D15" i="1"/>
  <c r="D14" i="1"/>
  <c r="J11" i="22" s="1"/>
  <c r="J16" i="1"/>
  <c r="J15" i="1"/>
  <c r="J14" i="1"/>
  <c r="J12" i="22" s="1"/>
  <c r="K14" i="1"/>
  <c r="K12" i="22" s="1"/>
  <c r="J17" i="22" l="1"/>
  <c r="K17" i="22"/>
  <c r="K21" i="22"/>
  <c r="D13" i="24"/>
  <c r="D12" i="24"/>
  <c r="D11" i="24"/>
  <c r="C85" i="6"/>
  <c r="G91" i="6"/>
  <c r="G92" i="6" s="1"/>
  <c r="F91" i="6"/>
  <c r="F92" i="6" s="1"/>
  <c r="E91" i="6"/>
  <c r="E92" i="6" s="1"/>
  <c r="D91" i="6"/>
  <c r="D92" i="6" s="1"/>
  <c r="C91" i="6"/>
  <c r="G85" i="6"/>
  <c r="G86" i="6" s="1"/>
  <c r="F85" i="6"/>
  <c r="F86" i="6" s="1"/>
  <c r="E85" i="6"/>
  <c r="E86" i="6" s="1"/>
  <c r="D85" i="6"/>
  <c r="D86" i="6" s="1"/>
  <c r="G79" i="6"/>
  <c r="G80" i="6" s="1"/>
  <c r="F79" i="6"/>
  <c r="E79" i="6"/>
  <c r="E80" i="6" s="1"/>
  <c r="D79" i="6"/>
  <c r="D80" i="6" s="1"/>
  <c r="C79" i="6"/>
  <c r="G73" i="6"/>
  <c r="G74" i="6" s="1"/>
  <c r="F73" i="6"/>
  <c r="F74" i="6" s="1"/>
  <c r="E73" i="6"/>
  <c r="E74" i="6" s="1"/>
  <c r="D73" i="6"/>
  <c r="D74" i="6" s="1"/>
  <c r="C73" i="6"/>
  <c r="G67" i="6"/>
  <c r="G68" i="6" s="1"/>
  <c r="F67" i="6"/>
  <c r="F68" i="6" s="1"/>
  <c r="E67" i="6"/>
  <c r="E68" i="6" s="1"/>
  <c r="D67" i="6"/>
  <c r="D68" i="6" s="1"/>
  <c r="C67" i="6"/>
  <c r="G61" i="6"/>
  <c r="G62" i="6" s="1"/>
  <c r="F61" i="6"/>
  <c r="F62" i="6" s="1"/>
  <c r="E61" i="6"/>
  <c r="E62" i="6" s="1"/>
  <c r="D61" i="6"/>
  <c r="D62" i="6" s="1"/>
  <c r="C61" i="6"/>
  <c r="G55" i="6"/>
  <c r="F55" i="6"/>
  <c r="E55" i="6"/>
  <c r="D55" i="6"/>
  <c r="C55" i="6"/>
  <c r="G49" i="6"/>
  <c r="F49" i="6"/>
  <c r="E49" i="6"/>
  <c r="D49" i="6"/>
  <c r="C49" i="6"/>
  <c r="G43" i="6"/>
  <c r="G44" i="6" s="1"/>
  <c r="F43" i="6"/>
  <c r="F44" i="6" s="1"/>
  <c r="E43" i="6"/>
  <c r="E44" i="6" s="1"/>
  <c r="D43" i="6"/>
  <c r="D44" i="6" s="1"/>
  <c r="C43" i="6"/>
  <c r="C37" i="6"/>
  <c r="D37" i="6"/>
  <c r="C24" i="6"/>
  <c r="C25" i="6"/>
  <c r="D56" i="6" l="1"/>
  <c r="E56" i="6"/>
  <c r="F56" i="6"/>
  <c r="G56" i="6"/>
  <c r="E50" i="6"/>
  <c r="F50" i="6"/>
  <c r="G50" i="6"/>
  <c r="D50" i="6"/>
  <c r="F80" i="6"/>
  <c r="C26" i="6"/>
  <c r="H11" i="24"/>
  <c r="J42" i="22" s="1"/>
  <c r="H13" i="24"/>
  <c r="K42" i="22" s="1"/>
  <c r="F25" i="6" l="1"/>
  <c r="D23" i="6"/>
  <c r="D16" i="3" l="1"/>
  <c r="H16" i="3"/>
  <c r="I16" i="3"/>
  <c r="F16" i="3"/>
  <c r="G16" i="3"/>
  <c r="D31" i="3"/>
  <c r="H31" i="3"/>
  <c r="H32" i="3" s="1"/>
  <c r="K25" i="22" s="1"/>
  <c r="I31" i="3"/>
  <c r="I32" i="3" s="1"/>
  <c r="K26" i="22" s="1"/>
  <c r="F31" i="3"/>
  <c r="F32" i="3" s="1"/>
  <c r="G31" i="3"/>
  <c r="G32" i="3" s="1"/>
  <c r="D44" i="3"/>
  <c r="H44" i="3"/>
  <c r="I44" i="3"/>
  <c r="F44" i="3"/>
  <c r="G44" i="3"/>
  <c r="K10" i="21"/>
  <c r="K11" i="21"/>
  <c r="K12" i="21"/>
  <c r="K13" i="21"/>
  <c r="K14" i="21"/>
  <c r="K18" i="21" s="1"/>
  <c r="E10" i="21"/>
  <c r="E11" i="21"/>
  <c r="E12" i="21"/>
  <c r="E13" i="21"/>
  <c r="E14" i="21"/>
  <c r="D10" i="21"/>
  <c r="D14" i="21"/>
  <c r="J14" i="21"/>
  <c r="J13" i="21"/>
  <c r="D13" i="21"/>
  <c r="J12" i="21"/>
  <c r="D12" i="21"/>
  <c r="J11" i="21"/>
  <c r="D11" i="21"/>
  <c r="J10" i="21"/>
  <c r="D31" i="20"/>
  <c r="D30" i="20"/>
  <c r="D29" i="20"/>
  <c r="K10" i="20"/>
  <c r="K11" i="20"/>
  <c r="K12" i="20"/>
  <c r="K16" i="20" s="1"/>
  <c r="K16" i="22" s="1"/>
  <c r="K13" i="20"/>
  <c r="K14" i="20"/>
  <c r="K18" i="20" s="1"/>
  <c r="E10" i="20"/>
  <c r="E11" i="20"/>
  <c r="E12" i="20"/>
  <c r="E13" i="20"/>
  <c r="E14" i="20"/>
  <c r="K16" i="21" l="1"/>
  <c r="F45" i="3"/>
  <c r="I45" i="3"/>
  <c r="K28" i="22" s="1"/>
  <c r="H45" i="3"/>
  <c r="K27" i="22" s="1"/>
  <c r="G45" i="3"/>
  <c r="G17" i="3"/>
  <c r="I17" i="3"/>
  <c r="K24" i="22" s="1"/>
  <c r="F17" i="3"/>
  <c r="H17" i="3"/>
  <c r="K23" i="22" s="1"/>
  <c r="J18" i="21"/>
  <c r="E18" i="21"/>
  <c r="E15" i="21"/>
  <c r="J15" i="21"/>
  <c r="J20" i="22" s="1"/>
  <c r="J16" i="21"/>
  <c r="J17" i="21"/>
  <c r="K15" i="21"/>
  <c r="E15" i="20"/>
  <c r="K15" i="20"/>
  <c r="H47" i="3"/>
  <c r="I47" i="3"/>
  <c r="F47" i="3"/>
  <c r="G47" i="3"/>
  <c r="D47" i="3"/>
  <c r="E16" i="21"/>
  <c r="D18" i="21"/>
  <c r="D16" i="21"/>
  <c r="D15" i="21"/>
  <c r="J19" i="22" s="1"/>
  <c r="D17" i="21"/>
  <c r="K17" i="21"/>
  <c r="E17" i="21"/>
  <c r="E16" i="20"/>
  <c r="E18" i="20"/>
  <c r="K17" i="20"/>
  <c r="E17" i="20"/>
  <c r="D10" i="20"/>
  <c r="J14" i="20"/>
  <c r="D14" i="20"/>
  <c r="J13" i="20"/>
  <c r="D13" i="20"/>
  <c r="D17" i="20" s="1"/>
  <c r="J12" i="20"/>
  <c r="D12" i="20"/>
  <c r="J11" i="20"/>
  <c r="D11" i="20"/>
  <c r="D15" i="20" s="1"/>
  <c r="J10" i="20"/>
  <c r="D26" i="1"/>
  <c r="E26" i="1"/>
  <c r="D27" i="1"/>
  <c r="E27" i="1"/>
  <c r="K20" i="22" l="1"/>
  <c r="K19" i="22"/>
  <c r="G48" i="3"/>
  <c r="F48" i="3"/>
  <c r="I48" i="3"/>
  <c r="H48" i="3"/>
  <c r="D16" i="20"/>
  <c r="D18" i="20"/>
  <c r="J16" i="20"/>
  <c r="J15" i="20"/>
  <c r="J17" i="20"/>
  <c r="J18" i="20"/>
  <c r="E19" i="24"/>
  <c r="E18" i="24"/>
  <c r="E17" i="24"/>
  <c r="E13" i="24"/>
  <c r="E12" i="24"/>
  <c r="E11" i="24"/>
  <c r="E24" i="6" l="1"/>
  <c r="E23" i="6"/>
  <c r="F23" i="6"/>
  <c r="G23" i="6"/>
  <c r="D24" i="6"/>
  <c r="F24" i="6"/>
  <c r="G24" i="6"/>
  <c r="D25" i="6"/>
  <c r="E25" i="6"/>
  <c r="G25" i="6"/>
  <c r="G26" i="6" l="1"/>
  <c r="F26" i="6"/>
  <c r="E26" i="6"/>
  <c r="D26" i="6"/>
  <c r="E37" i="6" l="1"/>
  <c r="F37" i="6"/>
  <c r="G37" i="6"/>
  <c r="E71" i="21"/>
  <c r="D71" i="21"/>
  <c r="E70" i="21"/>
  <c r="D70" i="21"/>
  <c r="E69" i="21"/>
  <c r="D69" i="21"/>
  <c r="E68" i="21"/>
  <c r="D68" i="21"/>
  <c r="E61" i="21"/>
  <c r="D61" i="21"/>
  <c r="E60" i="21"/>
  <c r="D60" i="21"/>
  <c r="E59" i="21"/>
  <c r="D59" i="21"/>
  <c r="E58" i="21"/>
  <c r="D58" i="21"/>
  <c r="E51" i="21"/>
  <c r="D51" i="21"/>
  <c r="E50" i="21"/>
  <c r="D50" i="21"/>
  <c r="E49" i="21"/>
  <c r="D49" i="21"/>
  <c r="E48" i="21"/>
  <c r="D48" i="21"/>
  <c r="E41" i="21"/>
  <c r="D41" i="21"/>
  <c r="E40" i="21"/>
  <c r="D40" i="21"/>
  <c r="E39" i="21"/>
  <c r="D39" i="21"/>
  <c r="E38" i="21"/>
  <c r="D38" i="21"/>
  <c r="E81" i="20"/>
  <c r="D81" i="20"/>
  <c r="E80" i="20"/>
  <c r="D80" i="20"/>
  <c r="E79" i="20"/>
  <c r="D79" i="20"/>
  <c r="E78" i="20"/>
  <c r="D78" i="20"/>
  <c r="E71" i="20"/>
  <c r="D71" i="20"/>
  <c r="E70" i="20"/>
  <c r="D70" i="20"/>
  <c r="E69" i="20"/>
  <c r="D69" i="20"/>
  <c r="E68" i="20"/>
  <c r="D68" i="20"/>
  <c r="E61" i="20"/>
  <c r="D61" i="20"/>
  <c r="E60" i="20"/>
  <c r="D60" i="20"/>
  <c r="E59" i="20"/>
  <c r="D59" i="20"/>
  <c r="E58" i="20"/>
  <c r="D58" i="20"/>
  <c r="E51" i="20"/>
  <c r="D51" i="20"/>
  <c r="E50" i="20"/>
  <c r="D50" i="20"/>
  <c r="E49" i="20"/>
  <c r="D49" i="20"/>
  <c r="E48" i="20"/>
  <c r="D48" i="20"/>
  <c r="E41" i="20"/>
  <c r="D41" i="20"/>
  <c r="E40" i="20"/>
  <c r="D40" i="20"/>
  <c r="E39" i="20"/>
  <c r="D39" i="20"/>
  <c r="E38" i="20"/>
  <c r="D38" i="20"/>
  <c r="K72" i="21"/>
  <c r="J72" i="21"/>
  <c r="E72" i="21"/>
  <c r="D72" i="21"/>
  <c r="K71" i="21"/>
  <c r="J71" i="21"/>
  <c r="K70" i="21"/>
  <c r="J70" i="21"/>
  <c r="K69" i="21"/>
  <c r="J69" i="21"/>
  <c r="K68" i="21"/>
  <c r="J68" i="21"/>
  <c r="K62" i="21"/>
  <c r="J62" i="21"/>
  <c r="E62" i="21"/>
  <c r="D62" i="21"/>
  <c r="K61" i="21"/>
  <c r="J61" i="21"/>
  <c r="K60" i="21"/>
  <c r="J60" i="21"/>
  <c r="K59" i="21"/>
  <c r="J59" i="21"/>
  <c r="K58" i="21"/>
  <c r="J58" i="21"/>
  <c r="K52" i="21"/>
  <c r="J52" i="21"/>
  <c r="E52" i="21"/>
  <c r="D52" i="21"/>
  <c r="K51" i="21"/>
  <c r="J51" i="21"/>
  <c r="K50" i="21"/>
  <c r="J50" i="21"/>
  <c r="K49" i="21"/>
  <c r="J49" i="21"/>
  <c r="K48" i="21"/>
  <c r="J48" i="21"/>
  <c r="K42" i="21"/>
  <c r="J42" i="21"/>
  <c r="E42" i="21"/>
  <c r="D42" i="21"/>
  <c r="K41" i="21"/>
  <c r="J41" i="21"/>
  <c r="K40" i="21"/>
  <c r="J40" i="21"/>
  <c r="K39" i="21"/>
  <c r="J39" i="21"/>
  <c r="K38" i="21"/>
  <c r="J38" i="21"/>
  <c r="K32" i="21"/>
  <c r="J32" i="21"/>
  <c r="E32" i="21"/>
  <c r="D32" i="21"/>
  <c r="K31" i="21"/>
  <c r="J31" i="21"/>
  <c r="E31" i="21"/>
  <c r="D31" i="21"/>
  <c r="K30" i="21"/>
  <c r="J30" i="21"/>
  <c r="E30" i="21"/>
  <c r="D30" i="21"/>
  <c r="K29" i="21"/>
  <c r="J29" i="21"/>
  <c r="E29" i="21"/>
  <c r="D29" i="21"/>
  <c r="K28" i="21"/>
  <c r="J28" i="21"/>
  <c r="E28" i="21"/>
  <c r="D28" i="21"/>
  <c r="K82" i="20"/>
  <c r="J82" i="20"/>
  <c r="E82" i="20"/>
  <c r="D82" i="20"/>
  <c r="K81" i="20"/>
  <c r="J81" i="20"/>
  <c r="K80" i="20"/>
  <c r="J80" i="20"/>
  <c r="K79" i="20"/>
  <c r="J79" i="20"/>
  <c r="K78" i="20"/>
  <c r="J78" i="20"/>
  <c r="K72" i="20"/>
  <c r="J72" i="20"/>
  <c r="E72" i="20"/>
  <c r="D72" i="20"/>
  <c r="K71" i="20"/>
  <c r="J71" i="20"/>
  <c r="K70" i="20"/>
  <c r="J70" i="20"/>
  <c r="K69" i="20"/>
  <c r="J69" i="20"/>
  <c r="K68" i="20"/>
  <c r="J68" i="20"/>
  <c r="K62" i="20"/>
  <c r="J62" i="20"/>
  <c r="E62" i="20"/>
  <c r="D62" i="20"/>
  <c r="K61" i="20"/>
  <c r="J61" i="20"/>
  <c r="K60" i="20"/>
  <c r="J60" i="20"/>
  <c r="K59" i="20"/>
  <c r="J59" i="20"/>
  <c r="K58" i="20"/>
  <c r="J58" i="20"/>
  <c r="K52" i="20"/>
  <c r="J52" i="20"/>
  <c r="E52" i="20"/>
  <c r="D52" i="20"/>
  <c r="K51" i="20"/>
  <c r="J51" i="20"/>
  <c r="K50" i="20"/>
  <c r="J50" i="20"/>
  <c r="K49" i="20"/>
  <c r="J49" i="20"/>
  <c r="K48" i="20"/>
  <c r="J48" i="20"/>
  <c r="K42" i="20"/>
  <c r="J42" i="20"/>
  <c r="E42" i="20"/>
  <c r="D42" i="20"/>
  <c r="K41" i="20"/>
  <c r="J41" i="20"/>
  <c r="K40" i="20"/>
  <c r="J40" i="20"/>
  <c r="K39" i="20"/>
  <c r="J39" i="20"/>
  <c r="K38" i="20"/>
  <c r="J38" i="20"/>
  <c r="K32" i="20"/>
  <c r="J32" i="20"/>
  <c r="K31" i="20"/>
  <c r="J31" i="20"/>
  <c r="K30" i="20"/>
  <c r="J30" i="20"/>
  <c r="K29" i="20"/>
  <c r="J29" i="20"/>
  <c r="K28" i="20"/>
  <c r="J28" i="20"/>
  <c r="E32" i="20"/>
  <c r="E28" i="20"/>
  <c r="E29" i="20"/>
  <c r="E30" i="20"/>
  <c r="E31" i="20"/>
  <c r="D32" i="20"/>
  <c r="D28" i="20"/>
  <c r="E45" i="1"/>
  <c r="D45" i="1"/>
  <c r="E37" i="1"/>
  <c r="D37" i="1"/>
  <c r="E29" i="1"/>
  <c r="D29" i="1"/>
  <c r="E44" i="1"/>
  <c r="D44" i="1"/>
  <c r="E43" i="1"/>
  <c r="D43" i="1"/>
  <c r="E42" i="1"/>
  <c r="D42" i="1"/>
  <c r="E36" i="1"/>
  <c r="D36" i="1"/>
  <c r="E35" i="1"/>
  <c r="D35" i="1"/>
  <c r="E34" i="1"/>
  <c r="D34" i="1"/>
  <c r="E28" i="1"/>
  <c r="D28" i="1"/>
  <c r="E19" i="6" l="1"/>
  <c r="J41" i="22" s="1"/>
  <c r="E27" i="6"/>
  <c r="D27" i="6"/>
  <c r="F27" i="6"/>
  <c r="G27" i="6"/>
  <c r="M68" i="8"/>
  <c r="K68" i="8"/>
  <c r="I68" i="8"/>
  <c r="M67" i="8"/>
  <c r="K67" i="8"/>
  <c r="I67" i="8"/>
  <c r="M66" i="8"/>
  <c r="K66" i="8"/>
  <c r="I66" i="8"/>
  <c r="M65" i="8"/>
  <c r="K65" i="8"/>
  <c r="I65" i="8"/>
  <c r="F19" i="6" l="1"/>
  <c r="K41" i="22" s="1"/>
  <c r="D38" i="6"/>
  <c r="G38" i="6"/>
  <c r="E38" i="6"/>
  <c r="F38" i="6"/>
  <c r="N57" i="8"/>
  <c r="N51" i="8"/>
  <c r="N45" i="8"/>
  <c r="Q98" i="8"/>
  <c r="U98" i="8" s="1"/>
  <c r="Q92" i="8"/>
  <c r="U92" i="8" s="1"/>
  <c r="Q83" i="8"/>
  <c r="Q84" i="8"/>
  <c r="U84" i="8" s="1"/>
  <c r="Q85" i="8"/>
  <c r="U85" i="8" s="1"/>
  <c r="Q86" i="8"/>
  <c r="U86" i="8" s="1"/>
  <c r="Q87" i="8"/>
  <c r="U87" i="8" s="1"/>
  <c r="Q88" i="8"/>
  <c r="U88" i="8" s="1"/>
  <c r="Q89" i="8"/>
  <c r="U89" i="8" s="1"/>
  <c r="Q90" i="8"/>
  <c r="U90" i="8" s="1"/>
  <c r="Q91" i="8"/>
  <c r="U91" i="8" s="1"/>
  <c r="Q93" i="8"/>
  <c r="U93" i="8" s="1"/>
  <c r="Q94" i="8"/>
  <c r="U94" i="8" s="1"/>
  <c r="Q95" i="8"/>
  <c r="U95" i="8" s="1"/>
  <c r="Q96" i="8"/>
  <c r="U96" i="8" s="1"/>
  <c r="Q97" i="8"/>
  <c r="U97" i="8" s="1"/>
  <c r="Q99" i="8"/>
  <c r="U99" i="8" s="1"/>
  <c r="Q100" i="8"/>
  <c r="U100" i="8" s="1"/>
  <c r="Q101" i="8"/>
  <c r="U101" i="8" s="1"/>
  <c r="Q102" i="8"/>
  <c r="U102" i="8" s="1"/>
  <c r="Q103" i="8"/>
  <c r="U103" i="8" s="1"/>
  <c r="Q104" i="8"/>
  <c r="U104" i="8" s="1"/>
  <c r="Q105" i="8"/>
  <c r="U105" i="8" s="1"/>
  <c r="Q106" i="8"/>
  <c r="U106" i="8" s="1"/>
  <c r="Q107" i="8"/>
  <c r="U107" i="8" s="1"/>
  <c r="Q108" i="8"/>
  <c r="U108" i="8" s="1"/>
  <c r="Q109" i="8"/>
  <c r="U109" i="8" s="1"/>
  <c r="Q110" i="8"/>
  <c r="U110" i="8" s="1"/>
  <c r="Q81" i="8"/>
  <c r="Q82" i="8"/>
  <c r="U83" i="8" l="1"/>
  <c r="K56" i="8"/>
  <c r="K58" i="8" s="1"/>
  <c r="K59" i="8" s="1"/>
  <c r="J31" i="22" s="1"/>
  <c r="U82" i="8"/>
  <c r="K50" i="8"/>
  <c r="K52" i="8" s="1"/>
  <c r="K53" i="8" s="1"/>
  <c r="J30" i="22" s="1"/>
  <c r="U81" i="8"/>
  <c r="K44" i="8"/>
  <c r="K46" i="8" s="1"/>
  <c r="K47" i="8" s="1"/>
  <c r="J29" i="22" s="1"/>
  <c r="N50" i="8"/>
  <c r="N52" i="8" s="1"/>
  <c r="N56" i="8"/>
  <c r="N58" i="8" s="1"/>
  <c r="N44" i="8"/>
  <c r="W93" i="12"/>
  <c r="W92" i="12"/>
  <c r="W91" i="12"/>
  <c r="W90" i="12"/>
  <c r="W89" i="12"/>
  <c r="W88" i="12"/>
  <c r="W87" i="12"/>
  <c r="W86" i="12"/>
  <c r="W85" i="12"/>
  <c r="W84" i="12"/>
  <c r="W83" i="12"/>
  <c r="O83" i="12"/>
  <c r="W82" i="12"/>
  <c r="O82" i="12"/>
  <c r="W81" i="12"/>
  <c r="O81" i="12"/>
  <c r="W80" i="12"/>
  <c r="O80" i="12"/>
  <c r="W79" i="12"/>
  <c r="O79" i="12"/>
  <c r="W78" i="12"/>
  <c r="O78" i="12"/>
  <c r="W77" i="12"/>
  <c r="O77" i="12"/>
  <c r="W76" i="12"/>
  <c r="O76" i="12"/>
  <c r="W75" i="12"/>
  <c r="O75" i="12"/>
  <c r="W74" i="12"/>
  <c r="O74" i="12"/>
  <c r="W73" i="12"/>
  <c r="O73" i="12"/>
  <c r="G73" i="12"/>
  <c r="W72" i="12"/>
  <c r="O72" i="12"/>
  <c r="G72" i="12"/>
  <c r="W71" i="12"/>
  <c r="O71" i="12"/>
  <c r="G71" i="12"/>
  <c r="W70" i="12"/>
  <c r="O70" i="12"/>
  <c r="G70" i="12"/>
  <c r="W69" i="12"/>
  <c r="O69" i="12"/>
  <c r="G69" i="12"/>
  <c r="W68" i="12"/>
  <c r="O68" i="12"/>
  <c r="G68" i="12"/>
  <c r="W67" i="12"/>
  <c r="O67" i="12"/>
  <c r="G67" i="12"/>
  <c r="W66" i="12"/>
  <c r="O66" i="12"/>
  <c r="G66" i="12"/>
  <c r="W65" i="12"/>
  <c r="O65" i="12"/>
  <c r="G65" i="12"/>
  <c r="W64" i="12"/>
  <c r="O64" i="12"/>
  <c r="G64" i="12"/>
  <c r="W63" i="12"/>
  <c r="O63" i="12"/>
  <c r="G63" i="12"/>
  <c r="W62" i="12"/>
  <c r="O62" i="12"/>
  <c r="G62" i="12"/>
  <c r="W61" i="12"/>
  <c r="O61" i="12"/>
  <c r="G61" i="12"/>
  <c r="W60" i="12"/>
  <c r="O60" i="12"/>
  <c r="G60" i="12"/>
  <c r="W59" i="12"/>
  <c r="O59" i="12"/>
  <c r="G59" i="12"/>
  <c r="W58" i="12"/>
  <c r="O58" i="12"/>
  <c r="G58" i="12"/>
  <c r="W57" i="12"/>
  <c r="O57" i="12"/>
  <c r="G57" i="12"/>
  <c r="W56" i="12"/>
  <c r="O56" i="12"/>
  <c r="G56" i="12"/>
  <c r="W55" i="12"/>
  <c r="O55" i="12"/>
  <c r="G55" i="12"/>
  <c r="W54" i="12"/>
  <c r="O54" i="12"/>
  <c r="G54" i="12"/>
  <c r="W53" i="12"/>
  <c r="O53" i="12"/>
  <c r="G53" i="12"/>
  <c r="W52" i="12"/>
  <c r="O52" i="12"/>
  <c r="G52" i="12"/>
  <c r="W51" i="12"/>
  <c r="O51" i="12"/>
  <c r="G51" i="12"/>
  <c r="W50" i="12"/>
  <c r="O50" i="12"/>
  <c r="G50" i="12"/>
  <c r="W49" i="12"/>
  <c r="O49" i="12"/>
  <c r="G49" i="12"/>
  <c r="W48" i="12"/>
  <c r="O48" i="12"/>
  <c r="G48" i="12"/>
  <c r="W47" i="12"/>
  <c r="O47" i="12"/>
  <c r="G47" i="12"/>
  <c r="W46" i="12"/>
  <c r="O46" i="12"/>
  <c r="G46" i="12"/>
  <c r="W45" i="12"/>
  <c r="O45" i="12"/>
  <c r="G45" i="12"/>
  <c r="W44" i="12"/>
  <c r="O44" i="12"/>
  <c r="G44" i="12"/>
  <c r="V40" i="12"/>
  <c r="U40" i="12"/>
  <c r="T40" i="12"/>
  <c r="G26" i="12" l="1"/>
  <c r="G27" i="12" s="1"/>
  <c r="G24" i="12"/>
  <c r="G25" i="12" s="1"/>
  <c r="G22" i="12"/>
  <c r="O39" i="12"/>
  <c r="G39" i="12"/>
  <c r="W39" i="12"/>
  <c r="N46" i="8"/>
  <c r="N47" i="8" s="1"/>
  <c r="G28" i="12" l="1"/>
  <c r="G29" i="12" s="1"/>
  <c r="G23" i="12"/>
  <c r="L168" i="12"/>
  <c r="V168" i="12"/>
  <c r="U168" i="12"/>
  <c r="T168" i="12"/>
  <c r="N168" i="12"/>
  <c r="M168" i="12"/>
  <c r="F168" i="12"/>
  <c r="E168" i="12"/>
  <c r="D168" i="12"/>
  <c r="F104" i="12"/>
  <c r="U98" i="11"/>
  <c r="T98" i="11"/>
  <c r="S98" i="11"/>
  <c r="N98" i="11"/>
  <c r="M98" i="11"/>
  <c r="L98" i="11"/>
  <c r="U34" i="11"/>
  <c r="T34" i="11"/>
  <c r="S34" i="11"/>
  <c r="D104" i="12"/>
  <c r="F97" i="8" l="1"/>
  <c r="F98" i="8"/>
  <c r="F96" i="8"/>
  <c r="F85" i="8"/>
  <c r="F86" i="8"/>
  <c r="F84" i="8"/>
  <c r="F82" i="8"/>
  <c r="F83" i="8"/>
  <c r="F81" i="8"/>
  <c r="F95" i="8"/>
  <c r="F93" i="8"/>
  <c r="F94" i="8"/>
  <c r="F110" i="8"/>
  <c r="F108" i="8"/>
  <c r="F109" i="8"/>
  <c r="F104" i="8"/>
  <c r="F102" i="8"/>
  <c r="F103" i="8"/>
  <c r="F92" i="8"/>
  <c r="F90" i="8"/>
  <c r="F91" i="8"/>
  <c r="F107" i="8"/>
  <c r="F105" i="8"/>
  <c r="F106" i="8"/>
  <c r="F100" i="8"/>
  <c r="F101" i="8"/>
  <c r="F99" i="8"/>
  <c r="F88" i="8"/>
  <c r="F89" i="8"/>
  <c r="F87" i="8"/>
  <c r="G111" i="12" l="1"/>
  <c r="W221" i="12"/>
  <c r="W220" i="12"/>
  <c r="W219" i="12"/>
  <c r="W218" i="12"/>
  <c r="W217" i="12"/>
  <c r="W216" i="12"/>
  <c r="W215" i="12"/>
  <c r="W214" i="12"/>
  <c r="W213" i="12"/>
  <c r="W212" i="12"/>
  <c r="W211" i="12"/>
  <c r="O211" i="12"/>
  <c r="W210" i="12"/>
  <c r="O210" i="12"/>
  <c r="W209" i="12"/>
  <c r="O209" i="12"/>
  <c r="W208" i="12"/>
  <c r="O208" i="12"/>
  <c r="W207" i="12"/>
  <c r="O207" i="12"/>
  <c r="W206" i="12"/>
  <c r="O206" i="12"/>
  <c r="W205" i="12"/>
  <c r="O205" i="12"/>
  <c r="W204" i="12"/>
  <c r="O204" i="12"/>
  <c r="W203" i="12"/>
  <c r="O203" i="12"/>
  <c r="W202" i="12"/>
  <c r="O202" i="12"/>
  <c r="W201" i="12"/>
  <c r="O201" i="12"/>
  <c r="G201" i="12"/>
  <c r="W200" i="12"/>
  <c r="O200" i="12"/>
  <c r="G200" i="12"/>
  <c r="W199" i="12"/>
  <c r="O199" i="12"/>
  <c r="G199" i="12"/>
  <c r="W198" i="12"/>
  <c r="O198" i="12"/>
  <c r="G198" i="12"/>
  <c r="W197" i="12"/>
  <c r="O197" i="12"/>
  <c r="G197" i="12"/>
  <c r="W196" i="12"/>
  <c r="O196" i="12"/>
  <c r="G196" i="12"/>
  <c r="W195" i="12"/>
  <c r="O195" i="12"/>
  <c r="G195" i="12"/>
  <c r="W194" i="12"/>
  <c r="O194" i="12"/>
  <c r="G194" i="12"/>
  <c r="W193" i="12"/>
  <c r="O193" i="12"/>
  <c r="G193" i="12"/>
  <c r="W192" i="12"/>
  <c r="O192" i="12"/>
  <c r="G192" i="12"/>
  <c r="W191" i="12"/>
  <c r="O191" i="12"/>
  <c r="G191" i="12"/>
  <c r="W190" i="12"/>
  <c r="O190" i="12"/>
  <c r="G190" i="12"/>
  <c r="W189" i="12"/>
  <c r="O189" i="12"/>
  <c r="G189" i="12"/>
  <c r="W188" i="12"/>
  <c r="O188" i="12"/>
  <c r="G188" i="12"/>
  <c r="W187" i="12"/>
  <c r="O187" i="12"/>
  <c r="G187" i="12"/>
  <c r="W186" i="12"/>
  <c r="O186" i="12"/>
  <c r="G186" i="12"/>
  <c r="W185" i="12"/>
  <c r="O185" i="12"/>
  <c r="G185" i="12"/>
  <c r="W184" i="12"/>
  <c r="O184" i="12"/>
  <c r="G184" i="12"/>
  <c r="W183" i="12"/>
  <c r="O183" i="12"/>
  <c r="G183" i="12"/>
  <c r="W182" i="12"/>
  <c r="O182" i="12"/>
  <c r="G182" i="12"/>
  <c r="W181" i="12"/>
  <c r="O181" i="12"/>
  <c r="G181" i="12"/>
  <c r="W180" i="12"/>
  <c r="O180" i="12"/>
  <c r="G180" i="12"/>
  <c r="W179" i="12"/>
  <c r="O179" i="12"/>
  <c r="G179" i="12"/>
  <c r="W178" i="12"/>
  <c r="O178" i="12"/>
  <c r="G178" i="12"/>
  <c r="W177" i="12"/>
  <c r="O177" i="12"/>
  <c r="G177" i="12"/>
  <c r="W176" i="12"/>
  <c r="O176" i="12"/>
  <c r="G176" i="12"/>
  <c r="W175" i="12"/>
  <c r="O175" i="12"/>
  <c r="G175" i="12"/>
  <c r="W174" i="12"/>
  <c r="O174" i="12"/>
  <c r="G174" i="12"/>
  <c r="W173" i="12"/>
  <c r="O173" i="12"/>
  <c r="G173" i="12"/>
  <c r="W172" i="12"/>
  <c r="O172" i="12"/>
  <c r="G172" i="12"/>
  <c r="W157" i="12"/>
  <c r="W156" i="12"/>
  <c r="W155" i="12"/>
  <c r="W154" i="12"/>
  <c r="W153" i="12"/>
  <c r="W152" i="12"/>
  <c r="W151" i="12"/>
  <c r="W150" i="12"/>
  <c r="W149" i="12"/>
  <c r="W148" i="12"/>
  <c r="W147" i="12"/>
  <c r="O147" i="12"/>
  <c r="W146" i="12"/>
  <c r="O146" i="12"/>
  <c r="W145" i="12"/>
  <c r="O145" i="12"/>
  <c r="W144" i="12"/>
  <c r="O144" i="12"/>
  <c r="W143" i="12"/>
  <c r="O143" i="12"/>
  <c r="W142" i="12"/>
  <c r="O142" i="12"/>
  <c r="W141" i="12"/>
  <c r="O141" i="12"/>
  <c r="W140" i="12"/>
  <c r="O140" i="12"/>
  <c r="W139" i="12"/>
  <c r="O139" i="12"/>
  <c r="W138" i="12"/>
  <c r="O138" i="12"/>
  <c r="W137" i="12"/>
  <c r="O137" i="12"/>
  <c r="G137" i="12"/>
  <c r="W136" i="12"/>
  <c r="O136" i="12"/>
  <c r="G136" i="12"/>
  <c r="W135" i="12"/>
  <c r="O135" i="12"/>
  <c r="G135" i="12"/>
  <c r="W134" i="12"/>
  <c r="O134" i="12"/>
  <c r="G134" i="12"/>
  <c r="W133" i="12"/>
  <c r="O133" i="12"/>
  <c r="G133" i="12"/>
  <c r="W132" i="12"/>
  <c r="O132" i="12"/>
  <c r="G132" i="12"/>
  <c r="W131" i="12"/>
  <c r="O131" i="12"/>
  <c r="G131" i="12"/>
  <c r="W130" i="12"/>
  <c r="O130" i="12"/>
  <c r="G130" i="12"/>
  <c r="W129" i="12"/>
  <c r="O129" i="12"/>
  <c r="G129" i="12"/>
  <c r="W128" i="12"/>
  <c r="O128" i="12"/>
  <c r="G128" i="12"/>
  <c r="W127" i="12"/>
  <c r="O127" i="12"/>
  <c r="G127" i="12"/>
  <c r="W126" i="12"/>
  <c r="O126" i="12"/>
  <c r="G126" i="12"/>
  <c r="W125" i="12"/>
  <c r="O125" i="12"/>
  <c r="G125" i="12"/>
  <c r="W124" i="12"/>
  <c r="O124" i="12"/>
  <c r="G124" i="12"/>
  <c r="W123" i="12"/>
  <c r="O123" i="12"/>
  <c r="G123" i="12"/>
  <c r="W122" i="12"/>
  <c r="O122" i="12"/>
  <c r="G122" i="12"/>
  <c r="W121" i="12"/>
  <c r="O121" i="12"/>
  <c r="G121" i="12"/>
  <c r="W120" i="12"/>
  <c r="O120" i="12"/>
  <c r="G120" i="12"/>
  <c r="W119" i="12"/>
  <c r="O119" i="12"/>
  <c r="G119" i="12"/>
  <c r="W118" i="12"/>
  <c r="O118" i="12"/>
  <c r="G118" i="12"/>
  <c r="W117" i="12"/>
  <c r="O117" i="12"/>
  <c r="G117" i="12"/>
  <c r="W116" i="12"/>
  <c r="O116" i="12"/>
  <c r="G116" i="12"/>
  <c r="W115" i="12"/>
  <c r="O115" i="12"/>
  <c r="G115" i="12"/>
  <c r="W114" i="12"/>
  <c r="O114" i="12"/>
  <c r="G114" i="12"/>
  <c r="W113" i="12"/>
  <c r="O113" i="12"/>
  <c r="G113" i="12"/>
  <c r="W112" i="12"/>
  <c r="O112" i="12"/>
  <c r="G112" i="12"/>
  <c r="W111" i="12"/>
  <c r="O111" i="12"/>
  <c r="W110" i="12"/>
  <c r="O110" i="12"/>
  <c r="G110" i="12"/>
  <c r="W109" i="12"/>
  <c r="O109" i="12"/>
  <c r="G109" i="12"/>
  <c r="W108" i="12"/>
  <c r="O108" i="12"/>
  <c r="O24" i="12" s="1"/>
  <c r="G108" i="12"/>
  <c r="V104" i="12"/>
  <c r="U104" i="12"/>
  <c r="T104" i="12"/>
  <c r="N104" i="12"/>
  <c r="M104" i="12"/>
  <c r="L104" i="12"/>
  <c r="E104" i="12"/>
  <c r="V151" i="11"/>
  <c r="V150" i="11"/>
  <c r="V149" i="11"/>
  <c r="V148" i="11"/>
  <c r="V147" i="11"/>
  <c r="V146" i="11"/>
  <c r="V145" i="11"/>
  <c r="V144" i="11"/>
  <c r="V143" i="11"/>
  <c r="V142" i="11"/>
  <c r="V141" i="11"/>
  <c r="O141" i="11"/>
  <c r="V140" i="11"/>
  <c r="O140" i="11"/>
  <c r="V139" i="11"/>
  <c r="O139" i="11"/>
  <c r="V138" i="11"/>
  <c r="O138" i="11"/>
  <c r="V137" i="11"/>
  <c r="O137" i="11"/>
  <c r="V136" i="11"/>
  <c r="O136" i="11"/>
  <c r="V135" i="11"/>
  <c r="O135" i="11"/>
  <c r="V134" i="11"/>
  <c r="O134" i="11"/>
  <c r="V133" i="11"/>
  <c r="O133" i="11"/>
  <c r="V132" i="11"/>
  <c r="O132" i="11"/>
  <c r="V131" i="11"/>
  <c r="O131" i="11"/>
  <c r="G131" i="11"/>
  <c r="V130" i="11"/>
  <c r="O130" i="11"/>
  <c r="G130" i="11"/>
  <c r="V129" i="11"/>
  <c r="O129" i="11"/>
  <c r="G129" i="11"/>
  <c r="V128" i="11"/>
  <c r="O128" i="11"/>
  <c r="G128" i="11"/>
  <c r="V127" i="11"/>
  <c r="O127" i="11"/>
  <c r="G127" i="11"/>
  <c r="V126" i="11"/>
  <c r="O126" i="11"/>
  <c r="G126" i="11"/>
  <c r="V125" i="11"/>
  <c r="O125" i="11"/>
  <c r="G125" i="11"/>
  <c r="V124" i="11"/>
  <c r="O124" i="11"/>
  <c r="G124" i="11"/>
  <c r="V123" i="11"/>
  <c r="O123" i="11"/>
  <c r="G123" i="11"/>
  <c r="V122" i="11"/>
  <c r="O122" i="11"/>
  <c r="G122" i="11"/>
  <c r="V121" i="11"/>
  <c r="O121" i="11"/>
  <c r="G121" i="11"/>
  <c r="V120" i="11"/>
  <c r="O120" i="11"/>
  <c r="G120" i="11"/>
  <c r="V119" i="11"/>
  <c r="O119" i="11"/>
  <c r="G119" i="11"/>
  <c r="V118" i="11"/>
  <c r="O118" i="11"/>
  <c r="G118" i="11"/>
  <c r="V117" i="11"/>
  <c r="O117" i="11"/>
  <c r="G117" i="11"/>
  <c r="V116" i="11"/>
  <c r="O116" i="11"/>
  <c r="G116" i="11"/>
  <c r="V115" i="11"/>
  <c r="O115" i="11"/>
  <c r="G115" i="11"/>
  <c r="V114" i="11"/>
  <c r="O114" i="11"/>
  <c r="G114" i="11"/>
  <c r="V113" i="11"/>
  <c r="O113" i="11"/>
  <c r="G113" i="11"/>
  <c r="V112" i="11"/>
  <c r="O112" i="11"/>
  <c r="G112" i="11"/>
  <c r="V111" i="11"/>
  <c r="O111" i="11"/>
  <c r="G111" i="11"/>
  <c r="V110" i="11"/>
  <c r="O110" i="11"/>
  <c r="G110" i="11"/>
  <c r="V109" i="11"/>
  <c r="O109" i="11"/>
  <c r="G109" i="11"/>
  <c r="V108" i="11"/>
  <c r="O108" i="11"/>
  <c r="G108" i="11"/>
  <c r="V107" i="11"/>
  <c r="O107" i="11"/>
  <c r="G107" i="11"/>
  <c r="V106" i="11"/>
  <c r="O106" i="11"/>
  <c r="G106" i="11"/>
  <c r="V105" i="11"/>
  <c r="O105" i="11"/>
  <c r="G105" i="11"/>
  <c r="V104" i="11"/>
  <c r="O104" i="11"/>
  <c r="G104" i="11"/>
  <c r="V103" i="11"/>
  <c r="O103" i="11"/>
  <c r="G103" i="11"/>
  <c r="V102" i="11"/>
  <c r="O102" i="11"/>
  <c r="O18" i="11" s="1"/>
  <c r="G102" i="11"/>
  <c r="O16" i="11" s="1"/>
  <c r="V87" i="11"/>
  <c r="V86" i="11"/>
  <c r="V85" i="11"/>
  <c r="V84" i="11"/>
  <c r="V83" i="11"/>
  <c r="V82" i="11"/>
  <c r="V81" i="11"/>
  <c r="V80" i="11"/>
  <c r="V79" i="11"/>
  <c r="V78" i="11"/>
  <c r="V77" i="11"/>
  <c r="O77" i="11"/>
  <c r="V76" i="11"/>
  <c r="O76" i="11"/>
  <c r="V75" i="11"/>
  <c r="O75" i="11"/>
  <c r="V74" i="11"/>
  <c r="O74" i="11"/>
  <c r="V73" i="11"/>
  <c r="O73" i="11"/>
  <c r="V72" i="11"/>
  <c r="O72" i="11"/>
  <c r="V71" i="11"/>
  <c r="O71" i="11"/>
  <c r="V70" i="11"/>
  <c r="O70" i="11"/>
  <c r="V69" i="11"/>
  <c r="O69" i="11"/>
  <c r="V68" i="11"/>
  <c r="O68" i="11"/>
  <c r="V67" i="11"/>
  <c r="O67" i="11"/>
  <c r="V66" i="11"/>
  <c r="O66" i="11"/>
  <c r="V65" i="11"/>
  <c r="O65" i="11"/>
  <c r="V64" i="11"/>
  <c r="O64" i="11"/>
  <c r="V63" i="11"/>
  <c r="O63" i="11"/>
  <c r="V62" i="11"/>
  <c r="O62" i="11"/>
  <c r="V61" i="11"/>
  <c r="O61" i="11"/>
  <c r="V60" i="11"/>
  <c r="O60" i="11"/>
  <c r="V59" i="11"/>
  <c r="O59" i="11"/>
  <c r="V58" i="11"/>
  <c r="O58" i="11"/>
  <c r="V57" i="11"/>
  <c r="O57" i="11"/>
  <c r="V56" i="11"/>
  <c r="O56" i="11"/>
  <c r="V55" i="11"/>
  <c r="O55" i="11"/>
  <c r="V54" i="11"/>
  <c r="O54" i="11"/>
  <c r="V53" i="11"/>
  <c r="O53" i="11"/>
  <c r="V52" i="11"/>
  <c r="O52" i="11"/>
  <c r="V51" i="11"/>
  <c r="O51" i="11"/>
  <c r="V50" i="11"/>
  <c r="O50" i="11"/>
  <c r="V49" i="11"/>
  <c r="O49" i="11"/>
  <c r="V48" i="11"/>
  <c r="O48" i="11"/>
  <c r="V47" i="11"/>
  <c r="O47" i="11"/>
  <c r="V46" i="11"/>
  <c r="O46" i="11"/>
  <c r="V45" i="11"/>
  <c r="O45" i="11"/>
  <c r="V44" i="11"/>
  <c r="O44" i="11"/>
  <c r="V43" i="11"/>
  <c r="O43" i="11"/>
  <c r="V42" i="11"/>
  <c r="O42" i="11"/>
  <c r="V41" i="11"/>
  <c r="O41" i="11"/>
  <c r="V40" i="11"/>
  <c r="O40" i="11"/>
  <c r="V39" i="11"/>
  <c r="O39" i="11"/>
  <c r="V38" i="11"/>
  <c r="O38" i="11"/>
  <c r="G18" i="11" s="1"/>
  <c r="O20" i="11" l="1"/>
  <c r="O21" i="11" s="1"/>
  <c r="O22" i="12"/>
  <c r="O26" i="12"/>
  <c r="W26" i="12"/>
  <c r="W27" i="12" s="1"/>
  <c r="O25" i="12"/>
  <c r="W24" i="12"/>
  <c r="W25" i="12" s="1"/>
  <c r="O27" i="12"/>
  <c r="W22" i="12"/>
  <c r="O19" i="11"/>
  <c r="G21" i="11"/>
  <c r="G97" i="11"/>
  <c r="O33" i="11"/>
  <c r="O97" i="11"/>
  <c r="V97" i="11"/>
  <c r="V33" i="11"/>
  <c r="G167" i="12"/>
  <c r="W167" i="12"/>
  <c r="O103" i="12"/>
  <c r="W103" i="12"/>
  <c r="O167" i="12"/>
  <c r="G103" i="12"/>
  <c r="W23" i="12" l="1"/>
  <c r="W28" i="12"/>
  <c r="W29" i="12" s="1"/>
  <c r="O28" i="12"/>
  <c r="O29" i="12" s="1"/>
  <c r="O23" i="12"/>
  <c r="O22" i="11"/>
  <c r="O23" i="11" s="1"/>
  <c r="O17" i="11"/>
  <c r="G19" i="11"/>
  <c r="G22" i="11"/>
  <c r="G23" i="11" s="1"/>
  <c r="N59" i="8"/>
  <c r="K31" i="22" s="1"/>
  <c r="N53" i="8" l="1"/>
  <c r="K30" i="22" s="1"/>
  <c r="K29" i="22"/>
</calcChain>
</file>

<file path=xl/sharedStrings.xml><?xml version="1.0" encoding="utf-8"?>
<sst xmlns="http://schemas.openxmlformats.org/spreadsheetml/2006/main" count="1876" uniqueCount="395">
  <si>
    <t>A</t>
  </si>
  <si>
    <t>B</t>
  </si>
  <si>
    <t>Compromiso de Gestión 1</t>
  </si>
  <si>
    <t>C</t>
  </si>
  <si>
    <t>AD</t>
  </si>
  <si>
    <t>Área de Comunicación</t>
  </si>
  <si>
    <t>Área de Matemática</t>
  </si>
  <si>
    <t>Compromiso de Gestión 2</t>
  </si>
  <si>
    <t>Compromiso de Gestión 3</t>
  </si>
  <si>
    <t>Otros motivos</t>
  </si>
  <si>
    <t>Problema climático</t>
  </si>
  <si>
    <t>Compromisos de Gestión 4, 5 y 6</t>
  </si>
  <si>
    <t>Autoevaluación y Monitoreo de la práctica docente en la IE</t>
  </si>
  <si>
    <t>Mes de aplicación</t>
  </si>
  <si>
    <t>Proceso pedagógico</t>
  </si>
  <si>
    <t>Materiales y recursos educativos</t>
  </si>
  <si>
    <t>Desarrollo de la sesión</t>
  </si>
  <si>
    <t>Aspecto evaluado</t>
  </si>
  <si>
    <t>Pje. Máximo</t>
  </si>
  <si>
    <t>Nro de docentes en el nivel</t>
  </si>
  <si>
    <t>Nro de docentes autoevaluados</t>
  </si>
  <si>
    <t>Nivel de enseñanza</t>
  </si>
  <si>
    <t>Nro de docentes monitoreados</t>
  </si>
  <si>
    <t>Compromiso de Gestión 7</t>
  </si>
  <si>
    <t>Nro</t>
  </si>
  <si>
    <t>Seguimiento</t>
  </si>
  <si>
    <t>Cierre</t>
  </si>
  <si>
    <t>SíseVe - Sistema especializado en atención de casos sobre Violencia Escolar</t>
  </si>
  <si>
    <t xml:space="preserve">Link de acceso:    </t>
  </si>
  <si>
    <t>Compromiso de Gestión 8</t>
  </si>
  <si>
    <t>Acción de la IE</t>
  </si>
  <si>
    <t>Derivación</t>
  </si>
  <si>
    <t>Total</t>
  </si>
  <si>
    <t>Uso del tiempo en el aula</t>
  </si>
  <si>
    <t>MES</t>
  </si>
  <si>
    <t>EBR</t>
  </si>
  <si>
    <t>Inicial</t>
  </si>
  <si>
    <t>Prim.</t>
  </si>
  <si>
    <t>Secun.</t>
  </si>
  <si>
    <t>MARZO</t>
  </si>
  <si>
    <t>ABRIL</t>
  </si>
  <si>
    <t>MAYO</t>
  </si>
  <si>
    <t>JUNIO</t>
  </si>
  <si>
    <t>JULIO</t>
  </si>
  <si>
    <t>AGOSTO</t>
  </si>
  <si>
    <t>SEPTIEMBRE</t>
  </si>
  <si>
    <t>OCTUBRE</t>
  </si>
  <si>
    <t>NOVIEMBRE</t>
  </si>
  <si>
    <t>DICIEMBRE</t>
  </si>
  <si>
    <t>CONSOLIDADO</t>
  </si>
  <si>
    <t>INICIAL</t>
  </si>
  <si>
    <t>PRIMARIA</t>
  </si>
  <si>
    <t>SECUNDARIA</t>
  </si>
  <si>
    <t>Pje. Promedio del nivel</t>
  </si>
  <si>
    <t>Apellidos y Nombres del docente</t>
  </si>
  <si>
    <t>Aspecto observado</t>
  </si>
  <si>
    <r>
      <rPr>
        <b/>
        <sz val="11"/>
        <rFont val="Arial Unicode MS"/>
        <family val="2"/>
      </rPr>
      <t xml:space="preserve">★ </t>
    </r>
    <r>
      <rPr>
        <i/>
        <sz val="11"/>
        <rFont val="Calibri"/>
        <family val="2"/>
        <scheme val="minor"/>
      </rPr>
      <t xml:space="preserve">Para los demás conflictos que no involucren estudiantes puedes ayudarte con la </t>
    </r>
    <r>
      <rPr>
        <b/>
        <i/>
        <sz val="11"/>
        <rFont val="Calibri"/>
        <family val="2"/>
        <scheme val="minor"/>
      </rPr>
      <t>"Ficha de registro de conflictos"</t>
    </r>
    <r>
      <rPr>
        <i/>
        <sz val="11"/>
        <rFont val="Calibri"/>
        <family val="2"/>
        <scheme val="minor"/>
      </rPr>
      <t>. Además, puedes usar esta ficha para registrar aquellos datos que no es posible registrar en el SíseVe.</t>
    </r>
  </si>
  <si>
    <t>Primaria</t>
  </si>
  <si>
    <t>Secundaria</t>
  </si>
  <si>
    <t>☑</t>
  </si>
  <si>
    <t>¿Cómo ocultar filas o columnas en excel?</t>
  </si>
  <si>
    <t>Compromiso de Gestión 4, 5 y 6</t>
  </si>
  <si>
    <t>Tabla de contenido</t>
  </si>
  <si>
    <t>Ir a Tabla de contenido</t>
  </si>
  <si>
    <t>Uso de herramientas metodológicas</t>
  </si>
  <si>
    <t>Horas programadas</t>
  </si>
  <si>
    <t>Horas recuperadas</t>
  </si>
  <si>
    <t>% de cumplimiento de horas lectivas</t>
  </si>
  <si>
    <t>Matrícula y porcentajes de conclusión, permanencia, abandono y traslado</t>
  </si>
  <si>
    <t>Nro est.</t>
  </si>
  <si>
    <t>Porcentaje</t>
  </si>
  <si>
    <t>Nro estudiantes</t>
  </si>
  <si>
    <t>Grado</t>
  </si>
  <si>
    <t>Datos</t>
  </si>
  <si>
    <t>3 años</t>
  </si>
  <si>
    <t>4 años</t>
  </si>
  <si>
    <t>5 años</t>
  </si>
  <si>
    <t>1er grado</t>
  </si>
  <si>
    <t>2do grado</t>
  </si>
  <si>
    <t>3er grado</t>
  </si>
  <si>
    <t>4to grado</t>
  </si>
  <si>
    <t>5to grado</t>
  </si>
  <si>
    <t>6to grado</t>
  </si>
  <si>
    <t>1er año</t>
  </si>
  <si>
    <t>2do año</t>
  </si>
  <si>
    <t>3er año</t>
  </si>
  <si>
    <t>4to año</t>
  </si>
  <si>
    <t>5to año</t>
  </si>
  <si>
    <t>TOTAL del nivel</t>
  </si>
  <si>
    <t>Permanencia al 2016</t>
  </si>
  <si>
    <t>Conclusión 2015</t>
  </si>
  <si>
    <t>Abandono 2015</t>
  </si>
  <si>
    <t>Traslado 2015</t>
  </si>
  <si>
    <t>NIVEL</t>
  </si>
  <si>
    <r>
      <rPr>
        <b/>
        <sz val="11"/>
        <rFont val="Arial Unicode MS"/>
        <family val="2"/>
      </rPr>
      <t xml:space="preserve">★ </t>
    </r>
    <r>
      <rPr>
        <b/>
        <i/>
        <sz val="11"/>
        <rFont val="Calibri"/>
        <family val="2"/>
        <scheme val="minor"/>
      </rPr>
      <t xml:space="preserve">Recuerda: </t>
    </r>
    <r>
      <rPr>
        <i/>
        <sz val="11"/>
        <rFont val="Calibri"/>
        <family val="2"/>
        <scheme val="minor"/>
      </rPr>
      <t>Los recuadros grises se completarán de forma automática.</t>
    </r>
  </si>
  <si>
    <t>Calendarización y seguimiento del cumplimiento de horas en el año escolar 2015</t>
  </si>
  <si>
    <t>Problema social</t>
  </si>
  <si>
    <t>Convocatoria MINEDU/OOII</t>
  </si>
  <si>
    <t>Horas perdidas total</t>
  </si>
  <si>
    <t>Balance mensual</t>
  </si>
  <si>
    <t>Horas perdidas</t>
  </si>
  <si>
    <t>SETIEMBRE</t>
  </si>
  <si>
    <t xml:space="preserve">Horas perdidas durante el año </t>
  </si>
  <si>
    <t xml:space="preserve">Horas recuperadas durante el año </t>
  </si>
  <si>
    <t xml:space="preserve">Balance entre pérdida y recuperación </t>
  </si>
  <si>
    <t xml:space="preserve">Horas perdidas según causa de pérdida </t>
  </si>
  <si>
    <t>Causa</t>
  </si>
  <si>
    <t>Nro de horas por nivel</t>
  </si>
  <si>
    <t>Inic.</t>
  </si>
  <si>
    <t>Sec.</t>
  </si>
  <si>
    <r>
      <rPr>
        <b/>
        <sz val="11"/>
        <rFont val="Arial Unicode MS"/>
        <family val="2"/>
      </rPr>
      <t xml:space="preserve">★ </t>
    </r>
    <r>
      <rPr>
        <b/>
        <i/>
        <sz val="11"/>
        <rFont val="Calibri"/>
        <family val="2"/>
        <scheme val="minor"/>
      </rPr>
      <t xml:space="preserve">Recuerda: </t>
    </r>
    <r>
      <rPr>
        <i/>
        <sz val="11"/>
        <rFont val="Calibri"/>
        <family val="2"/>
        <scheme val="minor"/>
      </rPr>
      <t>Los recuadros grises se completarán de forma automática. En las tablas siguientes se reportan los resultados consolidados de la pérdida y recuperación de horas de clase, así como también se reporta el balance entre las horas programadas y las cumplidas lo cual da el porcentaje de cumplimiento de horas lectivas.
Debajo, además, se ubica el consolidado de pérdida de horas según cada causa considerada, con ello verás qué tipo de problemas o actividades están mellando en el cumplimiento de la programación.</t>
    </r>
  </si>
  <si>
    <r>
      <rPr>
        <b/>
        <sz val="11"/>
        <rFont val="Arial Unicode MS"/>
        <family val="2"/>
      </rPr>
      <t xml:space="preserve">★ </t>
    </r>
    <r>
      <rPr>
        <i/>
        <sz val="11"/>
        <rFont val="Calibri"/>
        <family val="2"/>
        <scheme val="minor"/>
      </rPr>
      <t>La tabla que está debajo, está dividida según los meses del año escolar y, dentro de ellos, según cada nivel educativo (si no tienes alguno de ellos, no llenes esos recuadros). La lógica de llenado es simple, solo deberás escribir el número de horas perdidas en cada mes y nivel educativo según la causa de la pérdida (debajo de la tabla encontrarás las definiciones de cada causa) y luego deberás completar el número de horas recuperadas por mes y nivel educativo. Lo demás se completará automáticamente y el consolidado anual se irá actualizando a medida que agregues más datos.</t>
    </r>
  </si>
  <si>
    <r>
      <rPr>
        <b/>
        <sz val="11"/>
        <rFont val="Arial Unicode MS"/>
        <family val="2"/>
      </rPr>
      <t xml:space="preserve">★ </t>
    </r>
    <r>
      <rPr>
        <b/>
        <i/>
        <sz val="11"/>
        <rFont val="Calibri"/>
        <family val="2"/>
        <scheme val="minor"/>
      </rPr>
      <t>Definiciones:</t>
    </r>
    <r>
      <rPr>
        <i/>
        <sz val="11"/>
        <rFont val="Calibri"/>
        <family val="2"/>
        <scheme val="minor"/>
      </rPr>
      <t xml:space="preserve">
 </t>
    </r>
    <r>
      <rPr>
        <i/>
        <u/>
        <sz val="11"/>
        <rFont val="Calibri"/>
        <family val="2"/>
        <scheme val="minor"/>
      </rPr>
      <t>Problema climático</t>
    </r>
    <r>
      <rPr>
        <i/>
        <sz val="11"/>
        <rFont val="Calibri"/>
        <family val="2"/>
        <scheme val="minor"/>
      </rPr>
      <t xml:space="preserve">: Involucra a todos aquellos fenómenos como lluvias, inundaciones, friajes, huaycos, así como otros fenómenos o desastres naturales como un terremoto. Por ello, se consideran aquí las horas perdidas debido a alguno de estos acontencimientos.
</t>
    </r>
    <r>
      <rPr>
        <i/>
        <u/>
        <sz val="11"/>
        <rFont val="Calibri"/>
        <family val="2"/>
        <scheme val="minor"/>
      </rPr>
      <t>Problema social</t>
    </r>
    <r>
      <rPr>
        <i/>
        <sz val="11"/>
        <rFont val="Calibri"/>
        <family val="2"/>
        <scheme val="minor"/>
      </rPr>
      <t xml:space="preserve">: Involucra aquellos fenómenos o conflictos sociales que podrían impedir la realización de clases. Dentro de estos posibles eventos están las huelgas y también otros tipos de conflictos que puedan poner en peligro a los miembros de la IE (como actos terroristas, estados de emergencia, etc.). Se considerarán aquí aquellas horas perdidas debido a eventos del tipo ya detallado.
</t>
    </r>
    <r>
      <rPr>
        <i/>
        <u/>
        <sz val="11"/>
        <rFont val="Calibri"/>
        <family val="2"/>
        <scheme val="minor"/>
      </rPr>
      <t>Convocatoria MINEDU/OOII</t>
    </r>
    <r>
      <rPr>
        <i/>
        <sz val="11"/>
        <rFont val="Calibri"/>
        <family val="2"/>
        <scheme val="minor"/>
      </rPr>
      <t xml:space="preserve">: Se consideran aquí las horas perdidas debido a convocatorias, no anunciadas, por parte de organismos educativos superiores como el MINEDU, la DRE o la UGEl. Estas convocatorias pueden deberse a reuniones, charlas, talleres, etc. que se desarrollen en el horario escolar o interfieran con él.
</t>
    </r>
    <r>
      <rPr>
        <i/>
        <u/>
        <sz val="11"/>
        <rFont val="Calibri"/>
        <family val="2"/>
        <scheme val="minor"/>
      </rPr>
      <t>Otros motivos</t>
    </r>
    <r>
      <rPr>
        <i/>
        <sz val="11"/>
        <rFont val="Calibri"/>
        <family val="2"/>
        <scheme val="minor"/>
      </rPr>
      <t>: Se colocarán aquí las horas perdidas debido a motivos que no se enmarcan en ninguno de los casos anteriores.</t>
    </r>
  </si>
  <si>
    <t>% de estudiantes según calificación</t>
  </si>
  <si>
    <t>Nro estudiantes*</t>
  </si>
  <si>
    <r>
      <t xml:space="preserve">* Nro de estudiantes: </t>
    </r>
    <r>
      <rPr>
        <i/>
        <sz val="10"/>
        <rFont val="Calibri"/>
        <family val="2"/>
        <scheme val="minor"/>
      </rPr>
      <t xml:space="preserve"> Idealmente será el mismo número desde el inicio de año, hasta el final. Sin embargo, puede variar de periodo a periodo y al final del año.</t>
    </r>
  </si>
  <si>
    <t>1er
año</t>
  </si>
  <si>
    <t>2do 
año</t>
  </si>
  <si>
    <t>3er
año</t>
  </si>
  <si>
    <t>4to 
año</t>
  </si>
  <si>
    <t>5to
año</t>
  </si>
  <si>
    <t>Mes</t>
  </si>
  <si>
    <t>Entre estudiantes</t>
  </si>
  <si>
    <t>Entre estudiantes y adultos</t>
  </si>
  <si>
    <t>Entre adultos</t>
  </si>
  <si>
    <t>Número de conflictos según su estado actual</t>
  </si>
  <si>
    <t>Total del mes</t>
  </si>
  <si>
    <t>Involucrados</t>
  </si>
  <si>
    <t>Porcentajes según estado de conflictos del mes</t>
  </si>
  <si>
    <t>Conflictos del mes de MARZO</t>
  </si>
  <si>
    <t>Conflictos del mes de ABRIL</t>
  </si>
  <si>
    <t>Conflictos del mes de MAYO</t>
  </si>
  <si>
    <t>Conflictos del mes de JUNIO</t>
  </si>
  <si>
    <t>Conflictos del mes de JULIO</t>
  </si>
  <si>
    <t>Conflictos del mes de AGOSTO</t>
  </si>
  <si>
    <t>Conflictos del mes de SETIEMBRE</t>
  </si>
  <si>
    <t>Conflictos del mes de OCTUBRE</t>
  </si>
  <si>
    <t>Conflictos del mes de NOVIEMBRE</t>
  </si>
  <si>
    <t>Conflictos del mes de DICIEMBRE</t>
  </si>
  <si>
    <t>CONSOLIDADO ANUAL 2015</t>
  </si>
  <si>
    <t>Registro y toma de acción en conflictos</t>
  </si>
  <si>
    <t>Total del año</t>
  </si>
  <si>
    <t>Meta 2015</t>
  </si>
  <si>
    <t>N°</t>
  </si>
  <si>
    <t>Progreso anual de todas y todos los estudiantes de la Institución Educativa.</t>
  </si>
  <si>
    <t>Cumplimiento de la calendarización planificada por la Institución Educativa.</t>
  </si>
  <si>
    <t>Acompañamiento y monitoreo de la práctica docente</t>
  </si>
  <si>
    <t>Se incrementa la cantidad de docentes que usan materiales y recursos educativos durante la sesión de aprendizaje.</t>
  </si>
  <si>
    <t>Se incrementa el número de conflictos sobre los cuales el equipo directivo toma acción, respecto de aquellos identificados y registrados, ocurridos en la institución educativa.</t>
  </si>
  <si>
    <t>INDICADOR</t>
  </si>
  <si>
    <t>EXPECTATIVA DE AVANCE</t>
  </si>
  <si>
    <t>La institución educativa demuestra un incremento en el porcentaje de estudiantes que logran el nivel satisfactorio en la ECE y ECELO, respecto al año anterior.</t>
  </si>
  <si>
    <t>Porcentaje de tiempo dedicado a actividades pedagógicas durante las sesiones de aprendizaje.</t>
  </si>
  <si>
    <t>Porcentaje de docentes que usan  materiales y recursos educativos durante la sesión de aprendizaje.</t>
  </si>
  <si>
    <t>Todos los niveles</t>
  </si>
  <si>
    <t>COMPROMISO</t>
  </si>
  <si>
    <t>Monitoreo del cumplimiento de metas 2015</t>
  </si>
  <si>
    <t>Actividad</t>
  </si>
  <si>
    <t>Compromiso</t>
  </si>
  <si>
    <t>Responsable directo*</t>
  </si>
  <si>
    <t>Equipo responsable</t>
  </si>
  <si>
    <t>Mes de inicio</t>
  </si>
  <si>
    <t>Mes de fin</t>
  </si>
  <si>
    <t>Fuente de verificación</t>
  </si>
  <si>
    <t>Porcentaje de actividades planificadas en el PAT que fueron implementadas</t>
  </si>
  <si>
    <t>Nro de act. planif. en el periodo</t>
  </si>
  <si>
    <t>Actividades según su nivel de cumplimiento</t>
  </si>
  <si>
    <t>%</t>
  </si>
  <si>
    <t>Implementada totalmente</t>
  </si>
  <si>
    <t>Anual</t>
  </si>
  <si>
    <t xml:space="preserve"> Todos los porcentajes se calcularán en base a este número. Asegúrate de que sea el exacto.</t>
  </si>
  <si>
    <t>Implementada parcialmente</t>
  </si>
  <si>
    <t>No implementada</t>
  </si>
  <si>
    <t>Descripción de la actividad</t>
  </si>
  <si>
    <t>Comentarios</t>
  </si>
  <si>
    <t>Nivel PRIMARIO</t>
  </si>
  <si>
    <t>Nivel SECUNDARIO</t>
  </si>
  <si>
    <t>18-20</t>
  </si>
  <si>
    <t>14-17</t>
  </si>
  <si>
    <t>11-13</t>
  </si>
  <si>
    <t>0-10</t>
  </si>
  <si>
    <t>ANUAL</t>
  </si>
  <si>
    <t>Horas lectivas mensuales calendarizadas ➨</t>
  </si>
  <si>
    <t>★ Para empezar deberás trasladar los datos de horas lectivas mensuales (para cada nivel educativo) calendarizadas. Para eso deberás tener a la mano la calendarización de tu IE (que ya realizaste previamente en el documento "Matriz para la elaboración del PAT") y copiar los valores de forma manual o con la función "copiar y pegar" (deberás escoger la opción de solo pegar valores). Luego, para asegurarte, revisa que el total de horas anuales por nivel que aparecen aquí, son los mismos que aparecen en tu calendarización.</t>
  </si>
  <si>
    <t>Consolidado del cumplimiento de horas lectivas 2015 ➨</t>
  </si>
  <si>
    <t>Registro mensual de pérdida y recuperación de horas ➨</t>
  </si>
  <si>
    <t>Nivel de implementación</t>
  </si>
  <si>
    <t>Implementación del Plan Anual de Trabajo</t>
  </si>
  <si>
    <t>Retención anual e interanual de estudiantes en la Institución Educativa.</t>
  </si>
  <si>
    <t>Uso pedagógico del tiempo en las sesiones de aprendizaje.</t>
  </si>
  <si>
    <t>Uso de herramientas pedagógicas por los profesores durante las sesiones de aprendizaje.</t>
  </si>
  <si>
    <t>Uso de materiales y recursos educativos durante la sesión de aprendizaje.</t>
  </si>
  <si>
    <t>Gestión del clima escolar en la Institución Educativa.</t>
  </si>
  <si>
    <t>Implementación del Plan Anual de Trabajo (PAT)</t>
  </si>
  <si>
    <t>Porcentaje de estudiantes que logran un nivel satisfactorio en la Evaluación Censal de Estudiantes ECE y ECELO</t>
  </si>
  <si>
    <t>Porcentaje de estudiantes, de los demás grados, que alcanzan nivel satisfactorio en rendimiento.</t>
  </si>
  <si>
    <t>La institución educativa demuestra un incremento en el porcentaje de estudiantes que logran un nivel satisfactorio de aprendizajes en todos los grados, respecto al año anterior.</t>
  </si>
  <si>
    <t>Porcentaje de horas lectivas cumplidas.</t>
  </si>
  <si>
    <t>La institución educativa cumple el 100% de horas lectivas planificadas en la calendarización.</t>
  </si>
  <si>
    <t>Los profesores incrementan el tiempo dedicado a actividades pedagógicas durante las sesiones de aprendizaje.</t>
  </si>
  <si>
    <t>Porcentaje de docentes que utilizan rutas de aprendizaje durante la programación y ejecución de sesiones de aprendizaje.</t>
  </si>
  <si>
    <t>Se incrementa la cantidad de profesores que utilizan rutas de aprendizaje durante la programación y ejecución de sesiones de aprendizaje.</t>
  </si>
  <si>
    <t>Porcentaje de conflictos sobre los que el equipo directivo toma acción, en relación al número de conflictos identificados y registrados.</t>
  </si>
  <si>
    <t>Porcentaje de actividades planificadas en el Plan Anual de Trabajo (PAT) que fueron implementadas.</t>
  </si>
  <si>
    <t>La Institución Educativa implementa las actividades planificadas en el Plan Anual de Trabajo.</t>
  </si>
  <si>
    <t>Porcentaje de docentes que utilizan rutas de aprendizaje durante la programación y ejecución de sesiones de aprendizaje, en el nivel inicial</t>
  </si>
  <si>
    <t>Porcentaje de docentes que usan  materiales y recursos educativos durante la sesión de aprendizaje, en el nivel inicial.</t>
  </si>
  <si>
    <t>Porcentaje de conflictos sobre los que el equipo directivo o el comité de tutoría toman acción en relación al número de conflictos identificados y registrados.</t>
  </si>
  <si>
    <t>Indicadores desagregados</t>
  </si>
  <si>
    <t>Datos 2014 o inicio de año</t>
  </si>
  <si>
    <t>Consolidado - NIVEL INICIAL</t>
  </si>
  <si>
    <t>Consolidado - NIVEL PRIMARIA</t>
  </si>
  <si>
    <t>Consolidado - NIVEL SECUNDARIA</t>
  </si>
  <si>
    <t>Julio</t>
  </si>
  <si>
    <t>Total de conflictos registrados</t>
  </si>
  <si>
    <t>Total de conflictos registrados del mes</t>
  </si>
  <si>
    <t>Notas parciales y finales de los estudiantes de INICIAL según edad, 
en Comunicación y Matemática</t>
  </si>
  <si>
    <r>
      <rPr>
        <b/>
        <sz val="11"/>
        <rFont val="Arial Unicode MS"/>
        <family val="2"/>
      </rPr>
      <t xml:space="preserve">★ </t>
    </r>
    <r>
      <rPr>
        <i/>
        <sz val="11"/>
        <rFont val="Calibri"/>
        <family val="2"/>
        <scheme val="minor"/>
      </rPr>
      <t xml:space="preserve">La tabla debajo debe completarse con los datos del año 2015 respecto a las notas de los estudiantes en cada nivel y edad, grado o año. Tiene espacios para dos periodos, en el primero deberás guiarte por las notas parciales de los estudiantes (si te organizas en bimestres, considerarás los primeros dos bimestres; si te organizas por trimestres, considerarás el primer trimestre); y en el segundo, por las notas finales de los estudiantes. </t>
    </r>
  </si>
  <si>
    <t>Notas  parciales</t>
  </si>
  <si>
    <t>Notas finales</t>
  </si>
  <si>
    <t>Nro de estudiantes según calificación**</t>
  </si>
  <si>
    <r>
      <t>** Estudiantes según calificación:</t>
    </r>
    <r>
      <rPr>
        <i/>
        <sz val="10"/>
        <rFont val="Calibri"/>
        <family val="2"/>
        <scheme val="minor"/>
      </rPr>
      <t xml:space="preserve"> En estos recuadros coloca el número de estudiantes con cada calificación según periodo indicado.</t>
    </r>
  </si>
  <si>
    <t>Notas parciales y finales de los estudiantes de PRIMARIA según grado, 
en Comunicación y Matemática</t>
  </si>
  <si>
    <t>Matrícula inicial 2015</t>
  </si>
  <si>
    <t>Matrícula adicional 2015</t>
  </si>
  <si>
    <t>Primer semestre - actividades que culminan antes del mes de Julio o durante ese mes.</t>
  </si>
  <si>
    <t>Segundo semestre - actividades que culminan antes del mes de Diciembre o durante ese mes.</t>
  </si>
  <si>
    <t>Datos parciales - Julio</t>
  </si>
  <si>
    <t>Datos finales - Diciembre</t>
  </si>
  <si>
    <t>Notas en Comunicación y Matemática, nivel Inicial</t>
  </si>
  <si>
    <t>Cumplimiento de la calendarización del año escolar</t>
  </si>
  <si>
    <t>Autoevaluación docente</t>
  </si>
  <si>
    <t>Monitoreo de la práctica pedagógica</t>
  </si>
  <si>
    <t>Implementación de actividades planificadas en el PAT</t>
  </si>
  <si>
    <t>Notas en Comunicación y Matemática, nivel Primaria</t>
  </si>
  <si>
    <t>Notas en Comunicación y Matemática, nivel Secundaria</t>
  </si>
  <si>
    <t>IMPORTANTE</t>
  </si>
  <si>
    <t>Compromiso de Gestión 1.</t>
  </si>
  <si>
    <t>Indicador: Porcentaje de estudiantes, de los demás grados, que alcanzan nivel satisfactorio en rendimiento.</t>
  </si>
  <si>
    <t>Metas de rendimiento en el Nivel Primaria - Ciencia y Ambiente, Personal Social</t>
  </si>
  <si>
    <t>Metas de rendimiento en el Nivel Inicial - Ciencia y Ambiente, Personal Social.</t>
  </si>
  <si>
    <t>Metas de rendimiento en el Nivel Secundaria.</t>
  </si>
  <si>
    <t>Indicador: Porcentaje de permanencia y conclusión.</t>
  </si>
  <si>
    <t>Si tu IE tiene inicial y primaria, en los datos de "Permanencia 5 años" deberás colocar el número de estudiantes concluyeron 5 años en tu IE y se matricularon en 1er grado en el 2016.</t>
  </si>
  <si>
    <t>Si tu IE tiene primaria y secundaria, en los datos de "Permanencia 6to grado" deberás colocar el número de estudiantes que concluyeron 6to grado en tu IE y se matricularon en 1er año en el 2016.</t>
  </si>
  <si>
    <t>En caso tu IE no sea uno de los casos anteriores; y en el caso de "Permanencia 5to año", deberás repetir el número que colocaste en "conclusión".</t>
  </si>
  <si>
    <t>Además, recuerda que este dato estará del todo completo cuando hayas cerrado tus nóminas de matrícula del año 2016.</t>
  </si>
  <si>
    <t xml:space="preserve">IMPORTANTE:  </t>
  </si>
  <si>
    <t>Indicador: Porcentaje de horas lectivas cumplidas.</t>
  </si>
  <si>
    <t>Indicador Compromiso 4: Porcentaje de tiempo dedicado a actividades pedagógicas durante las sesiones de aprendizaje.
Indicador Compromiso 5: Porcentaje de profesores que utilizan las rutas de aprendizaje durante la programación y ejecución de sesiones de aprendizaje.
Indicador Compromiso 6: Porcentaje de profesores que usan materiales y recursos educativos durante la sesión de aprendizaje.</t>
  </si>
  <si>
    <t>Indicador: Porcentaje de conflictos sobre los que el equipo directivo y el comité de tutoría toman acción en relación al número de conflictos identificados y registrados.</t>
  </si>
  <si>
    <r>
      <t xml:space="preserve">Resultados 2015 </t>
    </r>
    <r>
      <rPr>
        <b/>
        <sz val="22"/>
        <color theme="2" tint="-0.499984740745262"/>
        <rFont val="Arial Unicode MS"/>
        <family val="2"/>
      </rPr>
      <t>➨</t>
    </r>
  </si>
  <si>
    <r>
      <t xml:space="preserve">Registro mensual 2015 </t>
    </r>
    <r>
      <rPr>
        <b/>
        <sz val="20"/>
        <color theme="2" tint="-0.499984740745262"/>
        <rFont val="Arial Unicode MS"/>
        <family val="2"/>
      </rPr>
      <t>➨</t>
    </r>
  </si>
  <si>
    <t>Compromiso de Gestión 8.</t>
  </si>
  <si>
    <t>Indicador: Porcentaje de actividades planificadas en el PAT que fueron implementadas.</t>
  </si>
  <si>
    <r>
      <t xml:space="preserve">Cumplimiento de actividades 2015 </t>
    </r>
    <r>
      <rPr>
        <b/>
        <sz val="20"/>
        <color theme="2" tint="-0.499984740745262"/>
        <rFont val="Arial Unicode MS"/>
        <family val="2"/>
      </rPr>
      <t>➨</t>
    </r>
  </si>
  <si>
    <t>Área de Ciencia y Ambiente</t>
  </si>
  <si>
    <t>Área de Personal Social</t>
  </si>
  <si>
    <t>Área de  Personal Social</t>
  </si>
  <si>
    <t>Área de Ciencia, Tecnología y A.</t>
  </si>
  <si>
    <t>Nivel Educativo</t>
  </si>
  <si>
    <r>
      <rPr>
        <b/>
        <sz val="22"/>
        <color theme="2" tint="-0.499984740745262"/>
        <rFont val="Calibri Light"/>
        <family val="2"/>
        <scheme val="major"/>
      </rPr>
      <t xml:space="preserve">1. </t>
    </r>
    <r>
      <rPr>
        <b/>
        <u/>
        <sz val="22"/>
        <color theme="2" tint="-0.499984740745262"/>
        <rFont val="Calibri Light"/>
        <family val="2"/>
        <scheme val="major"/>
      </rPr>
      <t>INICIO DE AÑO</t>
    </r>
    <r>
      <rPr>
        <b/>
        <sz val="22"/>
        <color theme="2" tint="-0.499984740745262"/>
        <rFont val="Calibri Light"/>
        <family val="2"/>
        <scheme val="major"/>
      </rPr>
      <t xml:space="preserve"> - Durante la semana de planificación previa a clases</t>
    </r>
  </si>
  <si>
    <r>
      <rPr>
        <b/>
        <sz val="22"/>
        <color theme="2" tint="-0.499984740745262"/>
        <rFont val="Calibri Light"/>
        <family val="2"/>
        <scheme val="major"/>
      </rPr>
      <t xml:space="preserve">1. </t>
    </r>
    <r>
      <rPr>
        <b/>
        <u/>
        <sz val="22"/>
        <color theme="2" tint="-0.499984740745262"/>
        <rFont val="Calibri Light"/>
        <family val="2"/>
        <scheme val="major"/>
      </rPr>
      <t>INICIO DE AÑO</t>
    </r>
    <r>
      <rPr>
        <b/>
        <sz val="22"/>
        <color theme="2" tint="-0.499984740745262"/>
        <rFont val="Calibri Light"/>
        <family val="2"/>
        <scheme val="major"/>
      </rPr>
      <t xml:space="preserve"> - Visitas realizadas en los meses de Marzo, Abril y Mayo</t>
    </r>
  </si>
  <si>
    <r>
      <rPr>
        <b/>
        <sz val="22"/>
        <color theme="2" tint="-0.499984740745262"/>
        <rFont val="Calibri Light"/>
        <family val="2"/>
        <scheme val="major"/>
      </rPr>
      <t xml:space="preserve">2. </t>
    </r>
    <r>
      <rPr>
        <b/>
        <u/>
        <sz val="22"/>
        <color theme="2" tint="-0.499984740745262"/>
        <rFont val="Calibri Light"/>
        <family val="2"/>
        <scheme val="major"/>
      </rPr>
      <t>MEDIO AÑO</t>
    </r>
    <r>
      <rPr>
        <b/>
        <sz val="22"/>
        <color theme="2" tint="-0.499984740745262"/>
        <rFont val="Calibri Light"/>
        <family val="2"/>
        <scheme val="major"/>
      </rPr>
      <t xml:space="preserve"> - Visitas realizadas en los meses de Junio y Julio</t>
    </r>
  </si>
  <si>
    <r>
      <rPr>
        <b/>
        <sz val="22"/>
        <color theme="2" tint="-0.499984740745262"/>
        <rFont val="Calibri Light"/>
        <family val="2"/>
        <scheme val="major"/>
      </rPr>
      <t xml:space="preserve">2. </t>
    </r>
    <r>
      <rPr>
        <b/>
        <u/>
        <sz val="22"/>
        <color theme="2" tint="-0.499984740745262"/>
        <rFont val="Calibri Light"/>
        <family val="2"/>
        <scheme val="major"/>
      </rPr>
      <t>FIN DE AÑO</t>
    </r>
    <r>
      <rPr>
        <b/>
        <sz val="22"/>
        <color theme="2" tint="-0.499984740745262"/>
        <rFont val="Calibri Light"/>
        <family val="2"/>
        <scheme val="major"/>
      </rPr>
      <t xml:space="preserve"> - Durante el mes de noviembre</t>
    </r>
  </si>
  <si>
    <r>
      <rPr>
        <b/>
        <sz val="22"/>
        <color theme="2" tint="-0.499984740745262"/>
        <rFont val="Calibri Light"/>
        <family val="2"/>
        <scheme val="major"/>
      </rPr>
      <t xml:space="preserve">3. </t>
    </r>
    <r>
      <rPr>
        <b/>
        <u/>
        <sz val="22"/>
        <color theme="2" tint="-0.499984740745262"/>
        <rFont val="Calibri Light"/>
        <family val="2"/>
        <scheme val="major"/>
      </rPr>
      <t>FIN DE AÑO</t>
    </r>
    <r>
      <rPr>
        <b/>
        <sz val="22"/>
        <color theme="2" tint="-0.499984740745262"/>
        <rFont val="Calibri Light"/>
        <family val="2"/>
        <scheme val="major"/>
      </rPr>
      <t xml:space="preserve"> - Visitas realizadas en los meses de Setiembre y Octubre</t>
    </r>
  </si>
  <si>
    <t>META</t>
  </si>
  <si>
    <t>Inicio del Año</t>
  </si>
  <si>
    <t>Medio Año</t>
  </si>
  <si>
    <t>Fin de año</t>
  </si>
  <si>
    <t>NIVEL INICIAL</t>
  </si>
  <si>
    <t>EJECUTADO</t>
  </si>
  <si>
    <t>NIVELPRIMARIA</t>
  </si>
  <si>
    <t>NIVELSECUNDARIA</t>
  </si>
  <si>
    <t>Área de Hia, Geografía y Economía</t>
  </si>
  <si>
    <t>Nro. estudiantes*</t>
  </si>
  <si>
    <t>Nro. de estudiantes según calificación**</t>
  </si>
  <si>
    <t>Nivel SECUNDARIA</t>
  </si>
  <si>
    <t xml:space="preserve">Nivel INICIAL
</t>
  </si>
  <si>
    <t>Nivel INICIAL</t>
  </si>
  <si>
    <t>Porcentaje de estudiantes con nivel satisfactorio en Comprensión Lectora.</t>
  </si>
  <si>
    <t>Porcentaje de estudiantes con nivel satisfactorio en Matemática.</t>
  </si>
  <si>
    <t>Porcentaje de estudiantes, del nivel primaria, que alcanzan el nivel satisfactorio (AD y A) en rendimiento en Comunicación.</t>
  </si>
  <si>
    <t>Porcentaje de estudiantes, del nivel primaria, que alcanzan el nivel satisfactorio (AD y A) en rendimiento en Matemática.</t>
  </si>
  <si>
    <t>Porcentaje de conclusión en el nivel Primaria</t>
  </si>
  <si>
    <t>Porcentaje de permanencia  en el nivel Primaria</t>
  </si>
  <si>
    <t>Porcentaje de docentes que incrementan el tiempo en actividades pedagógicas durante las sesiones de aprendizaje, en el nivel secundaria.</t>
  </si>
  <si>
    <t>Porcentaje de docentes que incrementan el tiempo en actividades pedagógicas durante las sesiones de aprendizaje, en el nivel primaria.</t>
  </si>
  <si>
    <t>Porcentaje de docentes que incrementan el tiempo en actividades pedagógicas durante las sesiones de aprendizaje, en el nivel inicial.</t>
  </si>
  <si>
    <t>Porcentaje de horas lectivas cumplidas, en el nivel secundaria.</t>
  </si>
  <si>
    <t>Porcentaje de horas lectivas cumplidas, en el nivel primaria.</t>
  </si>
  <si>
    <t>Porcentaje de horas lectivas cumplidas, en el nivel inicial.</t>
  </si>
  <si>
    <t>Porcentaje de permanencia en el nivel Secundaria.</t>
  </si>
  <si>
    <t>Porcentaje de conclusión en el nivel Secundaria.</t>
  </si>
  <si>
    <t>Porcentaje de permanencia en el nivel Inicial.</t>
  </si>
  <si>
    <t>Porcentaje de conclusión en el nivel Inicial.</t>
  </si>
  <si>
    <t>Porcentaje de estudiantes, del nivel secundaria, que alcanzan el nivel satisfactorio (18-20; 14-17) en rendimiento en Matemática.</t>
  </si>
  <si>
    <t>Porcentaje de docentes que utilizan rutas de aprendizaje durante la programación y ejecución de sesiones de aprendizaje, en el nivel primaria.</t>
  </si>
  <si>
    <t>Porcentaje de docentes que utilizan rutas de aprendizaje durante la programación y ejecución de sesiones de aprendizaje, en el nivel secundaria.</t>
  </si>
  <si>
    <t>Porcentaje de docentes que usan  materiales y recursos educativos durante la sesión de aprendizaje, en el nivel primaria.</t>
  </si>
  <si>
    <t>Porcentaje de docentes que usan  materiales y recursos educativos durante la sesión de aprendizaje, en el nivel secundaria.</t>
  </si>
  <si>
    <t>Porcentaje de estudiantes, del nivel inicial, que alcanzan el nivel satisfactorio (A) en rendimiento en Matemática.</t>
  </si>
  <si>
    <t>Porcentaje de estudiantes, del nivel inicial, que alcanzan el nivel satisfactorio (A) en rendimiento en Comunicación.</t>
  </si>
  <si>
    <t>Porcentaje de estudiantes, del nivel inicial, que alcanzan el nivel satisfactorio (A) en rendimiento en Ciencia y Ambiente.</t>
  </si>
  <si>
    <t>Porcentaje de estudiantes, del nivel inicial, que alcanzan el nivel satisfactorio (A) en rendimiento en Personal Social.</t>
  </si>
  <si>
    <t>Porcentaje de estudiantes, del nivel primaria, que alcanzan el nivel satisfactorio (AD y A) en rendimiento en Ciencia y Ambiente.</t>
  </si>
  <si>
    <t>Porcentaje de estudiantes, del nivel primaria, que alcanzan el nivel satisfactorio (AD y A) en rendimiento en Personal Social.</t>
  </si>
  <si>
    <t>Porcentaje de estudiantes, del nivel secundaria, que alcanzan el nivel satisfactorio (18-20; 14-17) en rendimiento en Comunicación.</t>
  </si>
  <si>
    <t>Porcentaje de estudiantes, del nivel secundaria, que alcanzan el nivel satisfactorio (18-20; 14-17) en rendimiento en Ciencia, Tecnología y Ambiente.</t>
  </si>
  <si>
    <t>Porcentaje de estudiantes, del nivel secundaria, que alcanzan el nivel satisfactorio (18-20; 14-17) en rendimiento en Historia, Geografía y Economía.</t>
  </si>
  <si>
    <t>"Matriz para el monitoreo de los Compromisos de Gestión 2015."</t>
  </si>
  <si>
    <t>Esta segunda parte del Aplicativo, tiene la finalidad de ayudarte a realizar el monitoreo de la implementación de los Compromisos de Gestión Escolar del año 2015. A partir del trabajo realizado en la primera parte del Aplicativo, te permitirá registrar información sobre el avance en cada compromiso y tomar decisiones oportunas. Es probable que, por la características de tu I.E. el registro de datos presente alguna dificultad, por lo que sugerimos que nos alcancen las sugerencias pertinentes para hacerle ajustes a esta herramienta perfectible. Esperamos que se convierta en un buen recurso para tu gestión escolar este año 2015.</t>
  </si>
  <si>
    <t>El presente aplicativo es compatible con la versión del Office del año 2013. Si utilizas versiones anteriores, es posible que algunas configuraciones presenten dificultades.</t>
  </si>
  <si>
    <t>Para facilitar su uso, las celdas que necesitas completar pueden editarse; mientras que, las celdas grises no pueden modificarse. Esta decisión será útil para que los cálculos sean más exactos y el trabajo de completar la información no corra riesgo de ser en vano. Sin embargo, algunas celdas con links a páginas o secciones de este documento sí pueden modificarse, deberás tener cuidado de no eliminar su contenido.</t>
  </si>
  <si>
    <t>Esta matriz está pensada para abarcar la posibilidad de una I.E. con los tres niveles educativos. Sin embargo, si tu I.E. tiene solo 1 ó 2 de los 3 niveles de EBR, en algunas de las hojas de este excel, podrás ocultar las filas o columnas que no vayas a utilizar (asegúrate de que los valores en ellas sean "cero"). En el siguiente enlace podrás encontrar información detallada.</t>
  </si>
  <si>
    <t>Notas en Ciencia y Ciudadanía, nivel Inicial (2)</t>
  </si>
  <si>
    <t>Notas en Ciencia y Ciudadanía, nivel Primaria (2)</t>
  </si>
  <si>
    <t>Notas en Ciencia y Ciudadanía, nivel Secundaria (2)</t>
  </si>
  <si>
    <r>
      <t xml:space="preserve">RESULTADOS POR EDADES (Notas parciales y finales 2015) </t>
    </r>
    <r>
      <rPr>
        <b/>
        <sz val="18"/>
        <color theme="2" tint="-0.499984740745262"/>
        <rFont val="Arial Unicode MS"/>
        <family val="2"/>
      </rPr>
      <t>➨</t>
    </r>
  </si>
  <si>
    <t>Nro. estudiantes</t>
  </si>
  <si>
    <t>Nro. est.</t>
  </si>
  <si>
    <t>DATOS 2015</t>
  </si>
  <si>
    <t>Datos de la I.E.</t>
  </si>
  <si>
    <t>Nro. docentes</t>
  </si>
  <si>
    <t>Nro. de visitas</t>
  </si>
  <si>
    <t>Total de visitas</t>
  </si>
  <si>
    <t>Nombres</t>
  </si>
  <si>
    <r>
      <rPr>
        <b/>
        <sz val="11"/>
        <rFont val="Arial Unicode MS"/>
        <family val="2"/>
      </rPr>
      <t xml:space="preserve">★ </t>
    </r>
    <r>
      <rPr>
        <b/>
        <i/>
        <sz val="11"/>
        <rFont val="Calibri"/>
        <family val="2"/>
        <scheme val="minor"/>
      </rPr>
      <t>Recuerda:</t>
    </r>
    <r>
      <rPr>
        <i/>
        <sz val="11"/>
        <rFont val="Calibri"/>
        <family val="2"/>
        <scheme val="minor"/>
      </rPr>
      <t>Es muy importante que completes el número de docentes autoevaluados (según corresponda y para cada nivel), pues los promedios se calcularán en relación a dicho número.</t>
    </r>
  </si>
  <si>
    <t xml:space="preserve">Inicio de año </t>
  </si>
  <si>
    <t xml:space="preserve">Medio año </t>
  </si>
  <si>
    <t xml:space="preserve">Hasta fin de año </t>
  </si>
  <si>
    <r>
      <rPr>
        <b/>
        <sz val="24"/>
        <color rgb="FFC00000"/>
        <rFont val="Calibri"/>
        <family val="2"/>
        <scheme val="minor"/>
      </rPr>
      <t>PARA DIRECTORES/EQUIPO DIRECTIVO:</t>
    </r>
    <r>
      <rPr>
        <b/>
        <sz val="24"/>
        <color theme="1"/>
        <rFont val="Calibri"/>
        <family val="2"/>
        <scheme val="minor"/>
      </rPr>
      <t xml:space="preserve"> </t>
    </r>
  </si>
  <si>
    <t>Nivel</t>
  </si>
  <si>
    <t>REGISTRO DE NÚMERO DE VISITAS A AULA REALIZADAS POR EL DIRECTOR/EQUIPO DIRECTIVO.</t>
  </si>
  <si>
    <t>REGISTRO DE VISITAS A AULA: Para la regulación de las tareas de monitoreo y seguimiento.</t>
  </si>
  <si>
    <r>
      <t xml:space="preserve">Ficha de digitación del </t>
    </r>
    <r>
      <rPr>
        <b/>
        <u/>
        <sz val="22"/>
        <color theme="1" tint="0.14999847407452621"/>
        <rFont val="Calibri Light"/>
        <family val="2"/>
        <scheme val="major"/>
      </rPr>
      <t>Monitoreo de la práctica pedagógica.</t>
    </r>
  </si>
  <si>
    <t>Autoevaluación y Monitoreo de la práctica docente en la IE.</t>
  </si>
  <si>
    <t>Al iniciar a operar cada pestaña encontrarás algunas aclaraciones sobre la manera de llenar los recuadros; sin embargo, de presentarse alguna duda al respecto, sugerimos consultar el Manual del Aplicativo.</t>
  </si>
  <si>
    <t>Estimado(a) Director(a),</t>
  </si>
  <si>
    <t>¿Qué hacer?</t>
  </si>
  <si>
    <r>
      <rPr>
        <b/>
        <sz val="18"/>
        <color rgb="FFC00000"/>
        <rFont val="Calibri Light"/>
        <family val="2"/>
        <scheme val="major"/>
      </rPr>
      <t>CONSOLIDADO</t>
    </r>
    <r>
      <rPr>
        <b/>
        <sz val="18"/>
        <color theme="2" tint="-0.499984740745262"/>
        <rFont val="Calibri Light"/>
        <family val="2"/>
        <scheme val="major"/>
      </rPr>
      <t xml:space="preserve"> DE RESULTADOS DEL NIVEL INICIAL (Notas parciales y finales 2015) </t>
    </r>
    <r>
      <rPr>
        <b/>
        <sz val="18"/>
        <color theme="2" tint="-0.499984740745262"/>
        <rFont val="Arial Unicode MS"/>
        <family val="2"/>
      </rPr>
      <t>➨</t>
    </r>
  </si>
  <si>
    <t xml:space="preserve">La tabla inferior a la de "CONSOLIDADO" debe completarse con los datos del año 2015 respecto a las notas de los estudiantes en cada edad. Tiene espacios para dos periodos, en el primero deberás guiarte por las notas parciales de los estudiantes (si te organizas en bimestres, considerarás los primeros dos bimestres; si te organizas por trimestres, considerarás el primer trimestre); y en el segundo, por las notas finales de los estudiantes. </t>
  </si>
  <si>
    <t>El procedimiento para llenar esta pestaña es el mismo procedimiento anterior.</t>
  </si>
  <si>
    <t xml:space="preserve">Debes completar, la tabla de la parte inferior, con los datos del año 2015 respecto a las notas de los estudiantes de cada grado. Tiene espacios para dos periodos, en el primero deberás guiarte por las notas parciales de los estudiantes (si te organizas en bimestres, considerarás los primeros dos bimestres; si te organizas por trimestres, considerarás el primer trimestre); y en el segundo, por las notas finales de los estudiantes. </t>
  </si>
  <si>
    <t>Completa los datos teniendo en cuenta las definiciones dadas. Si no tienes estudiantes en algún grado o nivel, entonces coloca "0" en los recuadros correspondientes.  Al colocar los datos correspondientes al número de estudiantes se mostrarán automáticamente los porcentajes de conclusión, permanencia, abandono y traslado correspondientes al año 2015.Recuerda que como es el año en curso, podrás modificar los datos a medida que vayan surgiendo eventualidades.</t>
  </si>
  <si>
    <r>
      <rPr>
        <b/>
        <sz val="11"/>
        <rFont val="Arial Unicode MS"/>
        <family val="2"/>
      </rPr>
      <t xml:space="preserve">★ </t>
    </r>
    <r>
      <rPr>
        <b/>
        <i/>
        <sz val="11"/>
        <rFont val="Calibri"/>
        <family val="2"/>
        <scheme val="minor"/>
      </rPr>
      <t xml:space="preserve">Definiciones clave: </t>
    </r>
    <r>
      <rPr>
        <i/>
        <sz val="11"/>
        <rFont val="Calibri"/>
        <family val="2"/>
        <scheme val="minor"/>
      </rPr>
      <t xml:space="preserve">
</t>
    </r>
    <r>
      <rPr>
        <i/>
        <u/>
        <sz val="11"/>
        <rFont val="Calibri"/>
        <family val="2"/>
        <scheme val="minor"/>
      </rPr>
      <t>Matrícula</t>
    </r>
    <r>
      <rPr>
        <i/>
        <sz val="11"/>
        <rFont val="Calibri"/>
        <family val="2"/>
        <scheme val="minor"/>
      </rPr>
      <t xml:space="preserve">: Es el número de matriculados/as en tu I.E. por nivel educativo. En el cuadro de matrícula inicial coloca el número de estudiantes con quienes empezaste el año escolar. Luego, en matrícula adicional puedes ir colocando el número de estudiantes que se matricularon luego del inicio del año escolar.
</t>
    </r>
    <r>
      <rPr>
        <i/>
        <u/>
        <sz val="11"/>
        <rFont val="Calibri"/>
        <family val="2"/>
        <scheme val="minor"/>
      </rPr>
      <t>Conclusión</t>
    </r>
    <r>
      <rPr>
        <i/>
        <sz val="11"/>
        <rFont val="Calibri"/>
        <family val="2"/>
        <scheme val="minor"/>
      </rPr>
      <t xml:space="preserve">: Se refiere a los estudiantes que se matricularon en tu I.E., culminaron el año escolar en tu misma I.E. El porcentaje de conclusión se calcula teniendo como total al número de matriculados en el año.
</t>
    </r>
    <r>
      <rPr>
        <i/>
        <u/>
        <sz val="11"/>
        <rFont val="Calibri"/>
        <family val="2"/>
        <scheme val="minor"/>
      </rPr>
      <t>Permanencia</t>
    </r>
    <r>
      <rPr>
        <i/>
        <sz val="11"/>
        <rFont val="Calibri"/>
        <family val="2"/>
        <scheme val="minor"/>
      </rPr>
      <t xml:space="preserve">: Se refiere a los/as estudiantes que, habiendo culminado el año escolar en tu I.E., también se matriculan en tu I.E. al año siguiente. 
</t>
    </r>
    <r>
      <rPr>
        <i/>
        <u/>
        <sz val="11"/>
        <rFont val="Calibri"/>
        <family val="2"/>
        <scheme val="minor"/>
      </rPr>
      <t>Abandono</t>
    </r>
    <r>
      <rPr>
        <i/>
        <sz val="11"/>
        <rFont val="Calibri"/>
        <family val="2"/>
        <scheme val="minor"/>
      </rPr>
      <t xml:space="preserve">: Se refiere a aquellos/as estudiantes que se matricularon en tu I.E., pero abandonaron sus estudios y no continuaron en ninguna otra IE. El porcentaje de abandono se calcula teniendo como total al número de matriculados en el año.
</t>
    </r>
    <r>
      <rPr>
        <i/>
        <u/>
        <sz val="11"/>
        <rFont val="Calibri"/>
        <family val="2"/>
        <scheme val="minor"/>
      </rPr>
      <t>Traslado</t>
    </r>
    <r>
      <rPr>
        <i/>
        <sz val="11"/>
        <rFont val="Calibri"/>
        <family val="2"/>
        <scheme val="minor"/>
      </rPr>
      <t xml:space="preserve">: Se refiere a los estudiantes que, se matricularon en tu I.E., pero fueron trasladados a otras por diferentes motivos. El porcentaje de traslado se calcula teniendo como total al número de matriculados en el año.
</t>
    </r>
    <r>
      <rPr>
        <b/>
        <i/>
        <sz val="11.5"/>
        <rFont val="Calibri"/>
        <family val="2"/>
        <scheme val="minor"/>
      </rPr>
      <t/>
    </r>
  </si>
  <si>
    <t>En este documento registrarás la pérdida y recuperación de horas lectivas, de manera mensual y por nivel educativo. Es decir, te permitirá tener un mayor control del cumplimiento de la calendarización que se propuso tu Equipo Directivo. Al final de completar los datos, tendrás el balance de lo que va del año y tu nivel de cumplimiento de las horas lectivas programadas, por cada nivel y a nivel de I.E.</t>
  </si>
  <si>
    <t>* Responsable directo: Es la persona que responde, en última instancia, por el cumplimiento o el incumplimiento de la actividad.</t>
  </si>
  <si>
    <t>En muchos de los casos esta matriz se completará automáticamente a medida que completes los datos solicitados en las pestañas anteriores. 
En las columnas "Datos 2015" y "Meta 2015" deberás trasladar los datos desde el otro archivo "Matriz para la elaboración del PAT" sea manualmente o con la función "copiar y pegar" (debes seleccionar la opción de pegar solo los valores).</t>
  </si>
  <si>
    <t>TOTAL de la I.E.</t>
  </si>
  <si>
    <t xml:space="preserve"> La tabla inferior debe completarse con los datos del año 2015 respecto a las notas de los estudiantes en cada año. Tiene espacios para dos periodos, en el primero deberás guiarte por las notas parciales de los estudiantes (si te organizas en bimestres, considerarás los primeros dos bimestres; si te organizas por trimestres, considerarás el primer trimestre); y en el segundo, por las notas finales de los estudiantes. </t>
  </si>
  <si>
    <t>Metas de rendimiento en el Nivel Secundaria - Ciencia, Tecnología y Ambiente; Historia, 
Geografía y Economía.</t>
  </si>
  <si>
    <r>
      <t xml:space="preserve">RESULTADOS POR GRADOS (Notas parciales y finales 2015) </t>
    </r>
    <r>
      <rPr>
        <b/>
        <sz val="18"/>
        <color theme="2" tint="-0.499984740745262"/>
        <rFont val="Arial Unicode MS"/>
        <family val="2"/>
      </rPr>
      <t>➨</t>
    </r>
  </si>
  <si>
    <r>
      <t xml:space="preserve">RESULTADOS POR AÑOS (Notas parciales y finales 2015) </t>
    </r>
    <r>
      <rPr>
        <b/>
        <sz val="18"/>
        <color theme="2" tint="-0.499984740745262"/>
        <rFont val="Arial Unicode MS"/>
        <family val="2"/>
      </rPr>
      <t>➨</t>
    </r>
  </si>
  <si>
    <r>
      <rPr>
        <b/>
        <sz val="18"/>
        <color rgb="FFC00000"/>
        <rFont val="Calibri Light"/>
        <family val="2"/>
        <scheme val="major"/>
      </rPr>
      <t>CONSOLIDADO</t>
    </r>
    <r>
      <rPr>
        <b/>
        <sz val="18"/>
        <color theme="2" tint="-0.499984740745262"/>
        <rFont val="Calibri Light"/>
        <family val="2"/>
        <scheme val="major"/>
      </rPr>
      <t xml:space="preserve"> DE RESULTADOS DEL NIVEL PRIMARIO (Notas parciales y finales 2015) </t>
    </r>
    <r>
      <rPr>
        <b/>
        <sz val="18"/>
        <color theme="2" tint="-0.499984740745262"/>
        <rFont val="Arial Unicode MS"/>
        <family val="2"/>
      </rPr>
      <t>➨</t>
    </r>
  </si>
  <si>
    <r>
      <rPr>
        <b/>
        <sz val="18"/>
        <color rgb="FFC00000"/>
        <rFont val="Calibri Light"/>
        <family val="2"/>
        <scheme val="major"/>
      </rPr>
      <t>CONSOLIDADO</t>
    </r>
    <r>
      <rPr>
        <b/>
        <sz val="18"/>
        <color theme="2" tint="-0.499984740745262"/>
        <rFont val="Calibri Light"/>
        <family val="2"/>
        <scheme val="major"/>
      </rPr>
      <t xml:space="preserve"> DE RESULTADOS DEL NIVEL SECUNDARIO (Notas parciales y finales 2015) </t>
    </r>
    <r>
      <rPr>
        <b/>
        <sz val="18"/>
        <color theme="2" tint="-0.499984740745262"/>
        <rFont val="Arial Unicode MS"/>
        <family val="2"/>
      </rPr>
      <t>➨</t>
    </r>
  </si>
  <si>
    <r>
      <t>★</t>
    </r>
    <r>
      <rPr>
        <i/>
        <sz val="11"/>
        <rFont val="Arial Unicode MS"/>
        <family val="2"/>
      </rPr>
      <t xml:space="preserve"> </t>
    </r>
    <r>
      <rPr>
        <i/>
        <sz val="11"/>
        <rFont val="Calibri"/>
        <family val="2"/>
        <scheme val="minor"/>
      </rPr>
      <t>Realiza el registro según cada actividad, eso te ayudará a ordenarlas mejor y poder realizar un mejor seguimiento de cada una de ellas. Se ha colocado un máximo de actividades para cada periodo del año.
En la primera parte tienes un consolidado del cumplimiento de actividades planificadas para el año 2015, por cada momento del año y también de forma anual (que se irá actualizando de forma continua). Para obtener estos datos deberás completar las celdas que indican el número de actividades por periodo y también las tablas que están debajo (que son el detalle de planificación y cumplimiento de las actividades).</t>
    </r>
  </si>
  <si>
    <t>Porcentaje de permanencia (estudiantes que culminan el año escolar y se matriculan en el año siguiente) y conclusión .</t>
  </si>
  <si>
    <t>La institución educativa incrementa el porcentaje de permanencia y conclusión respecto al año anterior.
La institución educativa incrementa el porcentaje de retención respecto al año en curso.</t>
  </si>
  <si>
    <t>2do o 4to de primaria</t>
  </si>
  <si>
    <t>Nivel PRIMARIA</t>
  </si>
  <si>
    <t>Número y porcentaje de docentes que cumplen con los indicadores
("nivel logrado")</t>
  </si>
  <si>
    <r>
      <t xml:space="preserve">Es muy importante que completes el número de docentes autoevaluados o monitoreados (según corresponda y para cada nivel) pues los promedios se calcularán en relación a dicho número. 
</t>
    </r>
    <r>
      <rPr>
        <b/>
        <i/>
        <sz val="12"/>
        <rFont val="Calibri"/>
        <family val="2"/>
        <scheme val="minor"/>
      </rPr>
      <t>Ten en cuenta que tus resultados dependen de cuántos de tus docentes participan en la autoevaluación y en el monitoreo. Si no autoevalúas y/o monitoreas a todos, no tendrás información real del estado de tu IE respecto a los compromisos.</t>
    </r>
  </si>
  <si>
    <r>
      <rPr>
        <b/>
        <sz val="18"/>
        <color rgb="FFC00000"/>
        <rFont val="Calibri Light"/>
        <family val="2"/>
        <scheme val="major"/>
      </rPr>
      <t>RESULTADOS</t>
    </r>
    <r>
      <rPr>
        <b/>
        <sz val="18"/>
        <color theme="1"/>
        <rFont val="Calibri Light"/>
        <family val="2"/>
        <scheme val="major"/>
      </rPr>
      <t xml:space="preserve"> de la Autoevaluación de </t>
    </r>
    <r>
      <rPr>
        <b/>
        <sz val="18"/>
        <color rgb="FFC00000"/>
        <rFont val="Calibri Light"/>
        <family val="2"/>
        <scheme val="major"/>
      </rPr>
      <t>Inicio de año</t>
    </r>
  </si>
  <si>
    <r>
      <rPr>
        <b/>
        <sz val="18"/>
        <color rgb="FFC00000"/>
        <rFont val="Calibri Light"/>
        <family val="2"/>
        <scheme val="major"/>
      </rPr>
      <t>RESULTADOS</t>
    </r>
    <r>
      <rPr>
        <b/>
        <sz val="18"/>
        <color theme="1"/>
        <rFont val="Calibri Light"/>
        <family val="2"/>
        <scheme val="major"/>
      </rPr>
      <t xml:space="preserve"> de la Autoevaluación de </t>
    </r>
    <r>
      <rPr>
        <b/>
        <sz val="18"/>
        <color rgb="FFC00000"/>
        <rFont val="Calibri Light"/>
        <family val="2"/>
        <scheme val="major"/>
      </rPr>
      <t>Fin de año</t>
    </r>
  </si>
  <si>
    <t>Toda la IE</t>
  </si>
  <si>
    <r>
      <rPr>
        <b/>
        <sz val="18"/>
        <color rgb="FFC00000"/>
        <rFont val="Calibri Light"/>
        <family val="2"/>
        <scheme val="major"/>
      </rPr>
      <t>CONSOLIDADO</t>
    </r>
    <r>
      <rPr>
        <b/>
        <sz val="18"/>
        <color theme="2" tint="-0.499984740745262"/>
        <rFont val="Calibri Light"/>
        <family val="2"/>
        <scheme val="major"/>
      </rPr>
      <t xml:space="preserve"> DE RESULTADOS POR NIVEL EDUCATIVO (Inicio y Fin de año) </t>
    </r>
    <r>
      <rPr>
        <b/>
        <sz val="18"/>
        <color theme="2" tint="-0.499984740745262"/>
        <rFont val="Arial Unicode MS"/>
        <family val="2"/>
      </rPr>
      <t>➨</t>
    </r>
  </si>
  <si>
    <t>Marzo</t>
  </si>
  <si>
    <t>Noviembre</t>
  </si>
  <si>
    <r>
      <rPr>
        <b/>
        <sz val="11"/>
        <rFont val="Arial Unicode MS"/>
        <family val="2"/>
      </rPr>
      <t xml:space="preserve">★ </t>
    </r>
    <r>
      <rPr>
        <i/>
        <sz val="11"/>
        <rFont val="Calibri"/>
        <family val="2"/>
        <scheme val="minor"/>
      </rPr>
      <t xml:space="preserve">Luego de completar los datos de cada docente, </t>
    </r>
    <r>
      <rPr>
        <i/>
        <u/>
        <sz val="11"/>
        <rFont val="Calibri"/>
        <family val="2"/>
        <scheme val="minor"/>
      </rPr>
      <t>tendrás en la parte superior los consolidados para cada momento del año en que se realizaron monitoreos</t>
    </r>
  </si>
  <si>
    <r>
      <rPr>
        <b/>
        <sz val="11"/>
        <rFont val="Arial Unicode MS"/>
        <family val="2"/>
      </rPr>
      <t xml:space="preserve">★ </t>
    </r>
    <r>
      <rPr>
        <i/>
        <sz val="11"/>
        <rFont val="Calibri"/>
        <family val="2"/>
        <scheme val="minor"/>
      </rPr>
      <t>Debes tener en cuenta lo siguiente: Si eres un director que tiene un aula a cargo, deberás basarte solo en la ficha de autoevaluación (dado que no podrás visitar las aulas de los demás docentes de tu I.E.)  generando reflexión al respecto. En caso no tengas aula a cargo, deberás monitorear a todos tus docentes (en coordinación con tu equipo directivo, de ser el caso), al menos dos veces al año a cada uno.</t>
    </r>
  </si>
  <si>
    <r>
      <rPr>
        <b/>
        <sz val="18"/>
        <color rgb="FFC00000"/>
        <rFont val="Calibri Light"/>
        <family val="2"/>
        <scheme val="major"/>
      </rPr>
      <t>CONSOLIDADO</t>
    </r>
    <r>
      <rPr>
        <b/>
        <sz val="18"/>
        <color theme="2" tint="-0.499984740745262"/>
        <rFont val="Calibri Light"/>
        <family val="2"/>
        <scheme val="major"/>
      </rPr>
      <t xml:space="preserve"> DE RESULTADOS POR NIVEL EDUCATIVO (Mediados y Fin de año) </t>
    </r>
    <r>
      <rPr>
        <b/>
        <sz val="18"/>
        <color theme="2" tint="-0.499984740745262"/>
        <rFont val="Arial Unicode MS"/>
        <family val="2"/>
      </rPr>
      <t>➨</t>
    </r>
  </si>
  <si>
    <r>
      <rPr>
        <b/>
        <sz val="18"/>
        <color rgb="FFC00000"/>
        <rFont val="Calibri Light"/>
        <family val="2"/>
        <scheme val="major"/>
      </rPr>
      <t>RESULTADOS</t>
    </r>
    <r>
      <rPr>
        <b/>
        <sz val="18"/>
        <color theme="1"/>
        <rFont val="Calibri Light"/>
        <family val="2"/>
        <scheme val="major"/>
      </rPr>
      <t xml:space="preserve"> del Monitoreo de </t>
    </r>
    <r>
      <rPr>
        <b/>
        <sz val="18"/>
        <color rgb="FFC00000"/>
        <rFont val="Calibri Light"/>
        <family val="2"/>
        <scheme val="major"/>
      </rPr>
      <t>Inicio de año</t>
    </r>
  </si>
  <si>
    <r>
      <rPr>
        <b/>
        <sz val="18"/>
        <color rgb="FFC00000"/>
        <rFont val="Calibri Light"/>
        <family val="2"/>
        <scheme val="major"/>
      </rPr>
      <t>RESULTADOS</t>
    </r>
    <r>
      <rPr>
        <b/>
        <sz val="18"/>
        <color theme="1"/>
        <rFont val="Calibri Light"/>
        <family val="2"/>
        <scheme val="major"/>
      </rPr>
      <t xml:space="preserve"> de la Monitoreo de </t>
    </r>
    <r>
      <rPr>
        <b/>
        <sz val="18"/>
        <color rgb="FFC00000"/>
        <rFont val="Calibri Light"/>
        <family val="2"/>
        <scheme val="major"/>
      </rPr>
      <t>Fin de año</t>
    </r>
  </si>
  <si>
    <r>
      <rPr>
        <b/>
        <sz val="18"/>
        <color rgb="FFC00000"/>
        <rFont val="Calibri Light"/>
        <family val="2"/>
        <scheme val="major"/>
      </rPr>
      <t>RESULTADOS</t>
    </r>
    <r>
      <rPr>
        <b/>
        <sz val="18"/>
        <color theme="1"/>
        <rFont val="Calibri Light"/>
        <family val="2"/>
        <scheme val="major"/>
      </rPr>
      <t xml:space="preserve"> de la Monitoreo de </t>
    </r>
    <r>
      <rPr>
        <b/>
        <sz val="18"/>
        <color rgb="FFC00000"/>
        <rFont val="Calibri Light"/>
        <family val="2"/>
        <scheme val="major"/>
      </rPr>
      <t>Mediados de año</t>
    </r>
  </si>
  <si>
    <r>
      <t xml:space="preserve">En las siguientes tablas encontrarás tus resultados para cada indicador de los compromisos 4, 5 y 6. Aparecen para cada momento en que se recomienda aplicar la autoevaluación: Inicio y Fin del año 2015. Estas tablas consolidadas se completan automáticamente según vayas completando las tablas debajo ("INICIO DE AÑO" y "FIN DE AÑO").
Además, recuerda que </t>
    </r>
    <r>
      <rPr>
        <b/>
        <i/>
        <sz val="12"/>
        <rFont val="Calibri"/>
        <family val="2"/>
        <scheme val="minor"/>
      </rPr>
      <t xml:space="preserve">puedes usar los resultados de la autoevaluación de Inicio de año como </t>
    </r>
    <r>
      <rPr>
        <b/>
        <i/>
        <u/>
        <sz val="12"/>
        <rFont val="Calibri"/>
        <family val="2"/>
        <scheme val="minor"/>
      </rPr>
      <t>Diagnóstico 2014</t>
    </r>
    <r>
      <rPr>
        <b/>
        <i/>
        <sz val="12"/>
        <rFont val="Calibri"/>
        <family val="2"/>
        <scheme val="minor"/>
      </rPr>
      <t xml:space="preserve"> y completar los datos de la "Matriz para la elaboración del PAT".
</t>
    </r>
    <r>
      <rPr>
        <i/>
        <sz val="12"/>
        <rFont val="Calibri"/>
        <family val="2"/>
        <scheme val="minor"/>
      </rPr>
      <t>En caso el equipo directivo de tu IE tenga carga lectiva en aula, deberás guiarte por tus resultados de autoevaluación para monitorear tu cumplimiento de metas. Otra opción es que puedas organizarte con tu Red, UGEL o DRE para realizar las visitas de monitoreo en tu IE.</t>
    </r>
  </si>
  <si>
    <t xml:space="preserve">En las siguientes tablas encontrarás tus resultados para cada indicador de los compromisos 4, 5 y 6. Aparecen para cada momento en que se debe realizar el monitoreo: Inicio, Mediados y Fin del año 2015. Estas tablas consolidadas se completan automáticamente según vayas completando las tablas debajo ("INICIO DE AÑO", "MEDIADOS DE AÑO" y "FIN DE AÑO").
En la pestaña de "Monitoreo de metas" (al final de este documento) encontrarás también estos resultados y podrás realizar la reflexión y tomar las acciones correspondientes.
</t>
  </si>
  <si>
    <t>Visitas de monitoreo de la práctica pedagógica, realizadas el 2015</t>
  </si>
  <si>
    <t>Porcentaje de visitas ejecutadas</t>
  </si>
  <si>
    <t>Formulación de Meta  2015</t>
  </si>
  <si>
    <r>
      <t xml:space="preserve">Ficha de digitación y consolidación de la </t>
    </r>
    <r>
      <rPr>
        <b/>
        <u/>
        <sz val="22"/>
        <color theme="1" tint="0.14999847407452621"/>
        <rFont val="Calibri Light"/>
        <family val="2"/>
        <scheme val="major"/>
      </rPr>
      <t>Autoevaluación docente</t>
    </r>
  </si>
  <si>
    <r>
      <t xml:space="preserve">Condiciones Básicas 2015 </t>
    </r>
    <r>
      <rPr>
        <b/>
        <sz val="22"/>
        <color theme="2" tint="-0.499984740745262"/>
        <rFont val="Arial Unicode MS"/>
        <family val="2"/>
      </rPr>
      <t>➨</t>
    </r>
  </si>
  <si>
    <t>CONDICIONES BÁSICAS PARA LA ATENCIÓN Y PREVENCIÓN DE CONFLICTOS</t>
  </si>
  <si>
    <t>Acciones</t>
  </si>
  <si>
    <t>Cuenta: Sí/No</t>
  </si>
  <si>
    <t>Normas de convivencia.</t>
  </si>
  <si>
    <t>Comité de Tutoría y Conivencia.</t>
  </si>
  <si>
    <t>Afiliación al SíseVe.</t>
  </si>
  <si>
    <t>Diagnóstico de convivencia escolar (marzo - abril).</t>
  </si>
  <si>
    <t>Diagnóstico de convivencia escolar (setiembre - octubre).</t>
  </si>
  <si>
    <t>Porcentaje de conflictos sobre los que el equipo directivo y el comité de tutoría toman acción en relación al número de conflictos identificados y registrados.</t>
  </si>
  <si>
    <t>Porcentajes del año según estado de conflictos.</t>
  </si>
  <si>
    <r>
      <rPr>
        <b/>
        <sz val="11"/>
        <rFont val="Arial Unicode MS"/>
        <family val="2"/>
      </rPr>
      <t xml:space="preserve">★ </t>
    </r>
    <r>
      <rPr>
        <i/>
        <sz val="11"/>
        <rFont val="Calibri"/>
        <family val="2"/>
        <scheme val="minor"/>
      </rPr>
      <t>En caso de conflictos que involucran a estudiantes te recomendamos utilizar la plataforma  SíseVe para el registro de conflictos. Afilia a tu I.E. al sistema y accede a reportes específicos y recomendaciones para manejar este tipo de conflicto.</t>
    </r>
  </si>
  <si>
    <r>
      <rPr>
        <b/>
        <i/>
        <sz val="11"/>
        <rFont val="Calibri"/>
        <family val="2"/>
        <scheme val="minor"/>
      </rPr>
      <t>Registro</t>
    </r>
    <r>
      <rPr>
        <i/>
        <sz val="11"/>
        <rFont val="Calibri"/>
        <family val="2"/>
        <scheme val="minor"/>
      </rPr>
      <t xml:space="preserve">: Etapa inicial donde se toma conocimiento del caso y se procede a registrarlo en el SíseVe (para conflictos que involucren estudiantes) y/o en el Cuaderno de incidencias de la I.E. El simple registro no implica que se haya tomado una acción necesariamente.
</t>
    </r>
    <r>
      <rPr>
        <b/>
        <i/>
        <sz val="11"/>
        <rFont val="Calibri"/>
        <family val="2"/>
        <scheme val="minor"/>
      </rPr>
      <t>Acción de la I.E.</t>
    </r>
    <r>
      <rPr>
        <i/>
        <sz val="11"/>
        <rFont val="Calibri"/>
        <family val="2"/>
        <scheme val="minor"/>
      </rPr>
      <t xml:space="preserve">: Nos referimos a las medidas adoptadas por la escuela para atender cada caso de violencia escolar.
</t>
    </r>
    <r>
      <rPr>
        <b/>
        <i/>
        <sz val="11"/>
        <rFont val="Calibri"/>
        <family val="2"/>
        <scheme val="minor"/>
      </rPr>
      <t>Derivación</t>
    </r>
    <r>
      <rPr>
        <i/>
        <sz val="11"/>
        <rFont val="Calibri"/>
        <family val="2"/>
        <scheme val="minor"/>
      </rPr>
      <t xml:space="preserve">: Ciertos casos requieren de servicios especializados impartidos por otras instituciones (Defensorías del Niño y del Adolescente, Centros de salud, Centro de Emergencia Mujer, Comisaría o Fiscalía, etc.).
</t>
    </r>
    <r>
      <rPr>
        <b/>
        <i/>
        <sz val="11"/>
        <rFont val="Calibri"/>
        <family val="2"/>
        <scheme val="minor"/>
      </rPr>
      <t>Seguimiento</t>
    </r>
    <r>
      <rPr>
        <i/>
        <sz val="11"/>
        <rFont val="Calibri"/>
        <family val="2"/>
        <scheme val="minor"/>
      </rPr>
      <t xml:space="preserve">: Consiste en verificar que nuestros estudiantes estén recibiendo una adecuada atención.
</t>
    </r>
    <r>
      <rPr>
        <b/>
        <i/>
        <sz val="11"/>
        <rFont val="Calibri"/>
        <family val="2"/>
        <scheme val="minor"/>
      </rPr>
      <t>Cierre</t>
    </r>
    <r>
      <rPr>
        <i/>
        <sz val="11"/>
        <rFont val="Calibri"/>
        <family val="2"/>
        <scheme val="minor"/>
      </rPr>
      <t>: Se da por concluida la atención del caso, cuando se han ejecutado las medidas de protección y atención por la I.E. y por los servicios especializados de manera satisfactoria. Para ello, hay que verificar la restitución o protección de los derechos del niño, niña y/o adolescente involucrados en los hechos de violencia.</t>
    </r>
  </si>
  <si>
    <r>
      <rPr>
        <b/>
        <sz val="11"/>
        <rFont val="Arial Unicode MS"/>
        <family val="2"/>
      </rPr>
      <t xml:space="preserve">★ </t>
    </r>
    <r>
      <rPr>
        <i/>
        <sz val="11"/>
        <rFont val="Calibri"/>
        <family val="2"/>
        <scheme val="minor"/>
      </rPr>
      <t xml:space="preserve">En las tablas siguientes deberás colocar el número de conflictos según el detalle solicitado. Puedes usar la información de tu cuaderno de incidencias y la </t>
    </r>
    <r>
      <rPr>
        <b/>
        <i/>
        <sz val="11"/>
        <rFont val="Calibri"/>
        <family val="2"/>
        <scheme val="minor"/>
      </rPr>
      <t>"Ficha de registro de conflictos"</t>
    </r>
    <r>
      <rPr>
        <i/>
        <sz val="11"/>
        <rFont val="Calibri"/>
        <family val="2"/>
        <scheme val="minor"/>
      </rPr>
      <t xml:space="preserve">.
En las tablas correspondientes a cada mes deberás completar los datos según los casos que hayan aparecido en cada mes y según el estado en el que estén dichos casos. Podrás ir actualizando o modificando el estado de los conflictos a medida que vayan avanzando en el proceso. (Si un conflicto que surgió en marzo, entró en fase de Cierre en junio, tendrás que modificar ese dato en la tabla del mes de marzo, pues el conflicto en cuestión pertenece a ese mes.)
Por lo anterior, será importante que ordenes las </t>
    </r>
    <r>
      <rPr>
        <b/>
        <i/>
        <sz val="11"/>
        <rFont val="Calibri"/>
        <family val="2"/>
        <scheme val="minor"/>
      </rPr>
      <t>"Fichas de registro de conflictos"</t>
    </r>
    <r>
      <rPr>
        <i/>
        <sz val="11"/>
        <rFont val="Calibri"/>
        <family val="2"/>
        <scheme val="minor"/>
      </rPr>
      <t>o tu cuaderno de incidencias de forma mensual, así podrás hacer el seguimiento a los conflictos según el mes en que surgieron.
Las definiciones del estado actual de los conflictos está a continuación y puedes encontrar ejemplos en los Manuales del SíseVe, ingresa al vínculo del inicio.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</si>
</sst>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11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sz val="18"/>
      <color theme="3"/>
      <name val="Calibri Light"/>
      <family val="2"/>
      <scheme val="major"/>
    </font>
    <font>
      <b/>
      <sz val="11"/>
      <color theme="0"/>
      <name val="Calibri"/>
      <family val="2"/>
      <scheme val="minor"/>
    </font>
    <font>
      <sz val="11"/>
      <color theme="0"/>
      <name val="Calibri"/>
      <family val="2"/>
      <scheme val="minor"/>
    </font>
    <font>
      <b/>
      <i/>
      <sz val="11"/>
      <color theme="1"/>
      <name val="Calibri"/>
      <family val="2"/>
      <scheme val="minor"/>
    </font>
    <font>
      <i/>
      <sz val="11"/>
      <name val="Calibri"/>
      <family val="2"/>
      <scheme val="minor"/>
    </font>
    <font>
      <b/>
      <i/>
      <sz val="11"/>
      <name val="Calibri"/>
      <family val="2"/>
      <scheme val="minor"/>
    </font>
    <font>
      <i/>
      <sz val="10"/>
      <color theme="1"/>
      <name val="Calibri"/>
      <family val="2"/>
      <scheme val="minor"/>
    </font>
    <font>
      <b/>
      <i/>
      <sz val="12"/>
      <color theme="1"/>
      <name val="Calibri"/>
      <family val="2"/>
      <scheme val="minor"/>
    </font>
    <font>
      <b/>
      <sz val="11"/>
      <name val="Arial Unicode MS"/>
      <family val="2"/>
    </font>
    <font>
      <b/>
      <i/>
      <sz val="10"/>
      <name val="Calibri"/>
      <family val="2"/>
      <scheme val="minor"/>
    </font>
    <font>
      <i/>
      <sz val="10"/>
      <name val="Calibri"/>
      <family val="2"/>
      <scheme val="minor"/>
    </font>
    <font>
      <b/>
      <sz val="18"/>
      <color theme="5" tint="-0.499984740745262"/>
      <name val="Calibri Light"/>
      <family val="2"/>
      <scheme val="major"/>
    </font>
    <font>
      <b/>
      <sz val="14"/>
      <color theme="5" tint="-0.499984740745262"/>
      <name val="Calibri Light"/>
      <family val="2"/>
      <scheme val="major"/>
    </font>
    <font>
      <u/>
      <sz val="11"/>
      <color theme="10"/>
      <name val="Calibri"/>
      <family val="2"/>
      <scheme val="minor"/>
    </font>
    <font>
      <b/>
      <sz val="14"/>
      <color theme="8" tint="-0.249977111117893"/>
      <name val="Calibri Light"/>
      <family val="2"/>
      <scheme val="major"/>
    </font>
    <font>
      <b/>
      <sz val="18"/>
      <color theme="8" tint="-0.499984740745262"/>
      <name val="Calibri Light"/>
      <family val="2"/>
      <scheme val="major"/>
    </font>
    <font>
      <sz val="16"/>
      <color theme="8" tint="-0.499984740745262"/>
      <name val="Calibri Light"/>
      <family val="2"/>
      <scheme val="major"/>
    </font>
    <font>
      <b/>
      <sz val="16"/>
      <color theme="0"/>
      <name val="Calibri"/>
      <family val="2"/>
      <scheme val="minor"/>
    </font>
    <font>
      <sz val="10"/>
      <name val="Calibri"/>
      <family val="2"/>
      <scheme val="minor"/>
    </font>
    <font>
      <b/>
      <sz val="20"/>
      <color theme="9" tint="-0.499984740745262"/>
      <name val="Calibri Light"/>
      <family val="2"/>
      <scheme val="major"/>
    </font>
    <font>
      <b/>
      <sz val="12"/>
      <color theme="1"/>
      <name val="Calibri"/>
      <family val="2"/>
      <scheme val="minor"/>
    </font>
    <font>
      <b/>
      <sz val="14"/>
      <color theme="1"/>
      <name val="Calibri"/>
      <family val="2"/>
      <scheme val="minor"/>
    </font>
    <font>
      <sz val="11"/>
      <name val="Calibri Light"/>
      <family val="2"/>
      <scheme val="major"/>
    </font>
    <font>
      <sz val="10"/>
      <color theme="1"/>
      <name val="Calibri"/>
      <family val="2"/>
      <scheme val="minor"/>
    </font>
    <font>
      <b/>
      <sz val="20"/>
      <color theme="4" tint="-0.499984740745262"/>
      <name val="Calibri Light"/>
      <family val="2"/>
      <scheme val="major"/>
    </font>
    <font>
      <b/>
      <sz val="14"/>
      <color theme="4" tint="-0.249977111117893"/>
      <name val="Calibri Light"/>
      <family val="2"/>
      <scheme val="major"/>
    </font>
    <font>
      <b/>
      <sz val="10"/>
      <color theme="1"/>
      <name val="Calibri"/>
      <family val="2"/>
      <scheme val="minor"/>
    </font>
    <font>
      <i/>
      <u/>
      <sz val="11"/>
      <name val="Calibri"/>
      <family val="2"/>
      <scheme val="minor"/>
    </font>
    <font>
      <b/>
      <sz val="12"/>
      <name val="Calibri"/>
      <family val="2"/>
      <scheme val="minor"/>
    </font>
    <font>
      <b/>
      <sz val="18"/>
      <color theme="3" tint="-0.249977111117893"/>
      <name val="Calibri Light"/>
      <family val="2"/>
      <scheme val="major"/>
    </font>
    <font>
      <b/>
      <sz val="9"/>
      <name val="Arial Unicode MS"/>
      <family val="2"/>
    </font>
    <font>
      <i/>
      <sz val="11"/>
      <color theme="8" tint="-0.499984740745262"/>
      <name val="Calibri"/>
      <family val="2"/>
      <scheme val="minor"/>
    </font>
    <font>
      <i/>
      <sz val="11"/>
      <color theme="9" tint="-0.499984740745262"/>
      <name val="Calibri"/>
      <family val="2"/>
      <scheme val="minor"/>
    </font>
    <font>
      <sz val="11"/>
      <color rgb="FFFF0000"/>
      <name val="Calibri"/>
      <family val="2"/>
      <scheme val="minor"/>
    </font>
    <font>
      <b/>
      <sz val="9"/>
      <color rgb="FF000000"/>
      <name val="Arial Narrow"/>
      <family val="2"/>
    </font>
    <font>
      <sz val="9"/>
      <color rgb="FF000000"/>
      <name val="Arial Narrow"/>
      <family val="2"/>
    </font>
    <font>
      <b/>
      <u/>
      <sz val="22"/>
      <color theme="8"/>
      <name val="Calibri Light"/>
      <family val="2"/>
      <scheme val="major"/>
    </font>
    <font>
      <b/>
      <sz val="16"/>
      <color theme="1"/>
      <name val="Calibri"/>
      <family val="2"/>
      <scheme val="minor"/>
    </font>
    <font>
      <i/>
      <sz val="12"/>
      <name val="Calibri"/>
      <family val="2"/>
      <scheme val="minor"/>
    </font>
    <font>
      <sz val="11"/>
      <color theme="8"/>
      <name val="Calibri"/>
      <family val="2"/>
      <scheme val="minor"/>
    </font>
    <font>
      <sz val="16"/>
      <color theme="1"/>
      <name val="Arial Unicode MS"/>
      <family val="2"/>
    </font>
    <font>
      <i/>
      <sz val="12"/>
      <color theme="1"/>
      <name val="Calibri"/>
      <family val="2"/>
      <scheme val="minor"/>
    </font>
    <font>
      <b/>
      <i/>
      <sz val="11.5"/>
      <name val="Calibri"/>
      <family val="2"/>
      <scheme val="minor"/>
    </font>
    <font>
      <b/>
      <sz val="12"/>
      <name val="Calibri Light"/>
      <family val="2"/>
      <scheme val="major"/>
    </font>
    <font>
      <b/>
      <sz val="22"/>
      <color theme="7" tint="-0.499984740745262"/>
      <name val="Calibri Light"/>
      <family val="2"/>
      <scheme val="major"/>
    </font>
    <font>
      <sz val="12"/>
      <name val="Calibri"/>
      <family val="2"/>
      <scheme val="minor"/>
    </font>
    <font>
      <b/>
      <sz val="14"/>
      <color theme="6" tint="-0.249977111117893"/>
      <name val="Calibri Light"/>
      <family val="2"/>
      <scheme val="major"/>
    </font>
    <font>
      <b/>
      <sz val="20"/>
      <color theme="1"/>
      <name val="Calibri"/>
      <family val="2"/>
      <scheme val="minor"/>
    </font>
    <font>
      <i/>
      <sz val="11"/>
      <name val="Arial Unicode MS"/>
      <family val="2"/>
    </font>
    <font>
      <i/>
      <sz val="9"/>
      <name val="Calibri"/>
      <family val="2"/>
      <scheme val="minor"/>
    </font>
    <font>
      <sz val="11"/>
      <color rgb="FF000000"/>
      <name val="Calibri"/>
      <family val="2"/>
      <scheme val="minor"/>
    </font>
    <font>
      <sz val="13"/>
      <color theme="1"/>
      <name val="Calibri"/>
      <family val="2"/>
      <scheme val="minor"/>
    </font>
    <font>
      <i/>
      <sz val="11"/>
      <color theme="8"/>
      <name val="Calibri"/>
      <family val="2"/>
      <scheme val="minor"/>
    </font>
    <font>
      <sz val="24"/>
      <color rgb="FFC00000"/>
      <name val="Cooper Black"/>
      <family val="1"/>
    </font>
    <font>
      <b/>
      <i/>
      <sz val="10"/>
      <color theme="0"/>
      <name val="Calibri"/>
      <family val="2"/>
      <scheme val="minor"/>
    </font>
    <font>
      <b/>
      <sz val="14"/>
      <color theme="0"/>
      <name val="Calibri"/>
      <family val="2"/>
      <scheme val="minor"/>
    </font>
    <font>
      <b/>
      <sz val="12"/>
      <color theme="0"/>
      <name val="Calibri Light"/>
      <family val="2"/>
      <scheme val="major"/>
    </font>
    <font>
      <b/>
      <i/>
      <sz val="11"/>
      <color theme="0"/>
      <name val="Calibri"/>
      <family val="2"/>
      <scheme val="minor"/>
    </font>
    <font>
      <b/>
      <sz val="16"/>
      <color theme="0" tint="-0.14999847407452621"/>
      <name val="Calibri"/>
      <family val="2"/>
      <scheme val="minor"/>
    </font>
    <font>
      <b/>
      <sz val="11"/>
      <color theme="0" tint="-0.14999847407452621"/>
      <name val="Calibri"/>
      <family val="2"/>
      <scheme val="minor"/>
    </font>
    <font>
      <b/>
      <sz val="10"/>
      <color theme="0" tint="-0.14999847407452621"/>
      <name val="Calibri"/>
      <family val="2"/>
      <scheme val="minor"/>
    </font>
    <font>
      <b/>
      <sz val="11"/>
      <color theme="0" tint="-4.9989318521683403E-2"/>
      <name val="Calibri"/>
      <family val="2"/>
      <scheme val="minor"/>
    </font>
    <font>
      <b/>
      <sz val="12"/>
      <color theme="0"/>
      <name val="Calibri"/>
      <family val="2"/>
      <scheme val="minor"/>
    </font>
    <font>
      <b/>
      <sz val="10"/>
      <color theme="0"/>
      <name val="Calibri"/>
      <family val="2"/>
      <scheme val="minor"/>
    </font>
    <font>
      <i/>
      <sz val="11"/>
      <color theme="0"/>
      <name val="Calibri"/>
      <family val="2"/>
      <scheme val="minor"/>
    </font>
    <font>
      <b/>
      <sz val="20"/>
      <color theme="2" tint="-0.749992370372631"/>
      <name val="Cooper Black"/>
      <family val="1"/>
    </font>
    <font>
      <sz val="16"/>
      <color theme="2" tint="-0.499984740745262"/>
      <name val="Cooper Black"/>
      <family val="1"/>
    </font>
    <font>
      <sz val="20"/>
      <color rgb="FFC00000"/>
      <name val="Calibri"/>
      <family val="2"/>
    </font>
    <font>
      <b/>
      <sz val="16"/>
      <color theme="2" tint="-0.499984740745262"/>
      <name val="Cooper Black"/>
      <family val="1"/>
    </font>
    <font>
      <b/>
      <sz val="20"/>
      <color theme="1" tint="0.249977111117893"/>
      <name val="Cooper Black"/>
      <family val="1"/>
    </font>
    <font>
      <b/>
      <sz val="20"/>
      <color rgb="FFC00000"/>
      <name val="Calibri Light"/>
      <family val="2"/>
      <scheme val="major"/>
    </font>
    <font>
      <sz val="9"/>
      <color theme="0" tint="-4.9989318521683403E-2"/>
      <name val="Arial Narrow"/>
      <family val="2"/>
    </font>
    <font>
      <sz val="14"/>
      <color theme="2" tint="-0.499984740745262"/>
      <name val="Cooper Black"/>
      <family val="1"/>
    </font>
    <font>
      <b/>
      <sz val="20"/>
      <color theme="1" tint="0.14999847407452621"/>
      <name val="Calibri Light"/>
      <family val="2"/>
      <scheme val="major"/>
    </font>
    <font>
      <b/>
      <u/>
      <sz val="22"/>
      <color theme="1" tint="0.14999847407452621"/>
      <name val="Calibri Light"/>
      <family val="2"/>
      <scheme val="major"/>
    </font>
    <font>
      <b/>
      <sz val="22"/>
      <color theme="2" tint="-0.499984740745262"/>
      <name val="Calibri Light"/>
      <family val="2"/>
      <scheme val="major"/>
    </font>
    <font>
      <b/>
      <sz val="22"/>
      <color theme="2" tint="-0.499984740745262"/>
      <name val="Arial Unicode MS"/>
      <family val="2"/>
    </font>
    <font>
      <b/>
      <sz val="20"/>
      <color theme="2" tint="-0.499984740745262"/>
      <name val="Calibri Light"/>
      <family val="2"/>
      <scheme val="major"/>
    </font>
    <font>
      <b/>
      <sz val="20"/>
      <color theme="2" tint="-0.499984740745262"/>
      <name val="Arial Unicode MS"/>
      <family val="2"/>
    </font>
    <font>
      <b/>
      <sz val="18"/>
      <color theme="2" tint="-0.499984740745262"/>
      <name val="Calibri Light"/>
      <family val="2"/>
      <scheme val="major"/>
    </font>
    <font>
      <b/>
      <sz val="18"/>
      <color theme="2" tint="-0.499984740745262"/>
      <name val="Arial Unicode MS"/>
      <family val="2"/>
    </font>
    <font>
      <b/>
      <sz val="9"/>
      <name val="Arial Narrow"/>
      <family val="2"/>
    </font>
    <font>
      <b/>
      <u/>
      <sz val="22"/>
      <color theme="2" tint="-0.499984740745262"/>
      <name val="Calibri Light"/>
      <family val="2"/>
      <scheme val="major"/>
    </font>
    <font>
      <b/>
      <sz val="20"/>
      <color rgb="FFC00000"/>
      <name val="Cooper Black"/>
      <family val="1"/>
    </font>
    <font>
      <b/>
      <sz val="14"/>
      <color theme="0" tint="-0.14999847407452621"/>
      <name val="Calibri"/>
      <family val="2"/>
      <scheme val="minor"/>
    </font>
    <font>
      <sz val="9"/>
      <color theme="1"/>
      <name val="Calibri"/>
      <family val="2"/>
      <scheme val="minor"/>
    </font>
    <font>
      <b/>
      <sz val="9"/>
      <color theme="1"/>
      <name val="Arial Narrow"/>
      <family val="2"/>
    </font>
    <font>
      <b/>
      <sz val="12"/>
      <color theme="0" tint="-4.9989318521683403E-2"/>
      <name val="Calibri"/>
      <family val="2"/>
      <scheme val="minor"/>
    </font>
    <font>
      <b/>
      <sz val="24"/>
      <color theme="1"/>
      <name val="Calibri"/>
      <family val="2"/>
      <scheme val="minor"/>
    </font>
    <font>
      <b/>
      <sz val="24"/>
      <color rgb="FFC00000"/>
      <name val="Calibri"/>
      <family val="2"/>
      <scheme val="minor"/>
    </font>
    <font>
      <b/>
      <sz val="11"/>
      <color theme="1" tint="0.14999847407452621"/>
      <name val="Calibri"/>
      <family val="2"/>
      <scheme val="minor"/>
    </font>
    <font>
      <b/>
      <i/>
      <sz val="12"/>
      <color theme="0"/>
      <name val="Calibri"/>
      <family val="2"/>
      <scheme val="minor"/>
    </font>
    <font>
      <b/>
      <sz val="11"/>
      <color theme="2" tint="-0.89999084444715716"/>
      <name val="Calibri"/>
      <family val="2"/>
      <scheme val="minor"/>
    </font>
    <font>
      <b/>
      <u/>
      <sz val="16"/>
      <color theme="2" tint="-0.499984740745262"/>
      <name val="Calibri Light"/>
      <family val="2"/>
      <scheme val="major"/>
    </font>
    <font>
      <b/>
      <sz val="13"/>
      <color theme="2" tint="-0.499984740745262"/>
      <name val="Calibri Light"/>
      <family val="2"/>
      <scheme val="major"/>
    </font>
    <font>
      <b/>
      <sz val="18"/>
      <color theme="2" tint="-0.499984740745262"/>
      <name val="Calibri"/>
      <family val="2"/>
      <scheme val="minor"/>
    </font>
    <font>
      <b/>
      <sz val="10"/>
      <color theme="0" tint="-4.9989318521683403E-2"/>
      <name val="Calibri"/>
      <family val="2"/>
      <scheme val="minor"/>
    </font>
    <font>
      <b/>
      <sz val="11"/>
      <color theme="2" tint="-0.749992370372631"/>
      <name val="Arial Narrow"/>
      <family val="2"/>
    </font>
    <font>
      <b/>
      <i/>
      <sz val="14"/>
      <name val="Calibri"/>
      <family val="2"/>
      <scheme val="minor"/>
    </font>
    <font>
      <b/>
      <sz val="11"/>
      <color theme="5" tint="-0.499984740745262"/>
      <name val="Calibri"/>
      <family val="2"/>
      <scheme val="minor"/>
    </font>
    <font>
      <b/>
      <i/>
      <sz val="14"/>
      <color theme="2" tint="-0.499984740745262"/>
      <name val="Calibri"/>
      <family val="2"/>
      <scheme val="minor"/>
    </font>
    <font>
      <b/>
      <sz val="18"/>
      <color rgb="FFC00000"/>
      <name val="Calibri Light"/>
      <family val="2"/>
      <scheme val="major"/>
    </font>
    <font>
      <b/>
      <sz val="11"/>
      <color theme="2" tint="-0.749992370372631"/>
      <name val="Calibri"/>
      <family val="2"/>
      <scheme val="minor"/>
    </font>
    <font>
      <b/>
      <i/>
      <sz val="10"/>
      <color theme="1" tint="0.34998626667073579"/>
      <name val="Calibri"/>
      <family val="2"/>
      <scheme val="minor"/>
    </font>
    <font>
      <sz val="11"/>
      <color theme="1" tint="0.34998626667073579"/>
      <name val="Calibri"/>
      <family val="2"/>
      <scheme val="minor"/>
    </font>
    <font>
      <sz val="9"/>
      <color theme="1" tint="0.34998626667073579"/>
      <name val="Calibri"/>
      <family val="2"/>
      <scheme val="minor"/>
    </font>
    <font>
      <b/>
      <sz val="9"/>
      <color theme="0"/>
      <name val="Arial Narrow"/>
      <family val="2"/>
    </font>
    <font>
      <b/>
      <i/>
      <sz val="12"/>
      <name val="Calibri"/>
      <family val="2"/>
      <scheme val="minor"/>
    </font>
    <font>
      <b/>
      <sz val="18"/>
      <color theme="1"/>
      <name val="Calibri Light"/>
      <family val="2"/>
      <scheme val="major"/>
    </font>
    <font>
      <b/>
      <i/>
      <u/>
      <sz val="12"/>
      <name val="Calibri"/>
      <family val="2"/>
      <scheme val="minor"/>
    </font>
    <font>
      <b/>
      <sz val="14"/>
      <color theme="2" tint="-0.499984740745262"/>
      <name val="Cooper Black"/>
      <family val="1"/>
    </font>
    <font>
      <b/>
      <sz val="20"/>
      <color theme="0" tint="-4.9989318521683403E-2"/>
      <name val="Arial"/>
      <family val="2"/>
    </font>
    <font>
      <sz val="12"/>
      <color theme="0" tint="-4.9989318521683403E-2"/>
      <name val="Arial"/>
      <family val="2"/>
    </font>
  </fonts>
  <fills count="26">
    <fill>
      <patternFill patternType="none"/>
    </fill>
    <fill>
      <patternFill patternType="gray125"/>
    </fill>
    <fill>
      <patternFill patternType="solid">
        <fgColor theme="5"/>
      </patternFill>
    </fill>
    <fill>
      <patternFill patternType="solid">
        <fgColor theme="6" tint="0.39997558519241921"/>
        <bgColor indexed="65"/>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lightDown">
        <bgColor theme="2" tint="-0.24994659260841701"/>
      </patternFill>
    </fill>
    <fill>
      <patternFill patternType="solid">
        <fgColor theme="6"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79998168889431442"/>
        <bgColor indexed="64"/>
      </patternFill>
    </fill>
    <fill>
      <patternFill patternType="lightDown">
        <bgColor theme="0" tint="-0.14996795556505021"/>
      </patternFill>
    </fill>
    <fill>
      <patternFill patternType="solid">
        <fgColor theme="0" tint="-0.14999847407452621"/>
        <bgColor indexed="64"/>
      </patternFill>
    </fill>
    <fill>
      <patternFill patternType="solid">
        <fgColor rgb="FFC00000"/>
        <bgColor indexed="64"/>
      </patternFill>
    </fill>
    <fill>
      <patternFill patternType="solid">
        <fgColor theme="2" tint="-0.499984740745262"/>
        <bgColor indexed="64"/>
      </patternFill>
    </fill>
    <fill>
      <patternFill patternType="solid">
        <fgColor rgb="FFFF0000"/>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theme="0" tint="-0.499984740745262"/>
        <bgColor indexed="64"/>
      </patternFill>
    </fill>
    <fill>
      <patternFill patternType="solid">
        <fgColor rgb="FFF20000"/>
        <bgColor indexed="64"/>
      </patternFill>
    </fill>
    <fill>
      <patternFill patternType="solid">
        <fgColor rgb="FFEA0000"/>
        <bgColor indexed="64"/>
      </patternFill>
    </fill>
  </fills>
  <borders count="60">
    <border>
      <left/>
      <right/>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theme="8" tint="-0.499984740745262"/>
      </bottom>
      <diagonal/>
    </border>
    <border>
      <left/>
      <right style="thin">
        <color theme="4" tint="-0.499984740745262"/>
      </right>
      <top style="thin">
        <color theme="4" tint="-0.499984740745262"/>
      </top>
      <bottom style="thin">
        <color theme="4" tint="-0.499984740745262"/>
      </bottom>
      <diagonal/>
    </border>
    <border>
      <left style="thin">
        <color theme="8" tint="-0.499984740745262"/>
      </left>
      <right style="thin">
        <color theme="8" tint="-0.499984740745262"/>
      </right>
      <top style="thin">
        <color theme="4" tint="-0.499984740745262"/>
      </top>
      <bottom style="thin">
        <color theme="8" tint="-0.499984740745262"/>
      </bottom>
      <diagonal/>
    </border>
    <border>
      <left style="thin">
        <color theme="8" tint="-0.499984740745262"/>
      </left>
      <right style="thin">
        <color theme="8" tint="-0.499984740745262"/>
      </right>
      <top style="thin">
        <color theme="8" tint="-0.499984740745262"/>
      </top>
      <bottom/>
      <diagonal/>
    </border>
    <border>
      <left/>
      <right/>
      <top style="thin">
        <color theme="4" tint="-0.499984740745262"/>
      </top>
      <bottom style="thin">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right/>
      <top style="thick">
        <color auto="1"/>
      </top>
      <bottom/>
      <diagonal/>
    </border>
    <border>
      <left/>
      <right/>
      <top style="thick">
        <color theme="1"/>
      </top>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theme="1" tint="0.24994659260841701"/>
      </left>
      <right style="thin">
        <color theme="0"/>
      </right>
      <top style="medium">
        <color theme="1" tint="0.24994659260841701"/>
      </top>
      <bottom style="medium">
        <color theme="1" tint="0.24994659260841701"/>
      </bottom>
      <diagonal/>
    </border>
    <border>
      <left style="thin">
        <color theme="0"/>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499984740745262"/>
      </left>
      <right/>
      <top style="medium">
        <color theme="1" tint="0.24994659260841701"/>
      </top>
      <bottom style="medium">
        <color theme="1" tint="0.24994659260841701"/>
      </bottom>
      <diagonal/>
    </border>
    <border>
      <left/>
      <right style="thin">
        <color theme="1" tint="0.499984740745262"/>
      </right>
      <top style="medium">
        <color theme="1" tint="0.24994659260841701"/>
      </top>
      <bottom style="medium">
        <color theme="1" tint="0.24994659260841701"/>
      </bottom>
      <diagonal/>
    </border>
    <border>
      <left/>
      <right style="thin">
        <color theme="1" tint="0.24994659260841701"/>
      </right>
      <top/>
      <bottom/>
      <diagonal/>
    </border>
    <border>
      <left/>
      <right style="thin">
        <color theme="1" tint="0.24994659260841701"/>
      </right>
      <top style="thin">
        <color theme="1" tint="0.24994659260841701"/>
      </top>
      <bottom style="thin">
        <color theme="1" tint="0.24994659260841701"/>
      </bottom>
      <diagonal/>
    </border>
    <border>
      <left/>
      <right/>
      <top/>
      <bottom style="thick">
        <color theme="1"/>
      </bottom>
      <diagonal/>
    </border>
    <border>
      <left/>
      <right style="thin">
        <color theme="3" tint="-0.499984740745262"/>
      </right>
      <top style="thin">
        <color theme="3" tint="-0.499984740745262"/>
      </top>
      <bottom/>
      <diagonal/>
    </border>
    <border>
      <left/>
      <right style="thin">
        <color theme="3" tint="-0.499984740745262"/>
      </right>
      <top/>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style="thin">
        <color theme="3" tint="-0.499984740745262"/>
      </right>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style="thin">
        <color theme="3" tint="-0.499984740745262"/>
      </left>
      <right/>
      <top/>
      <bottom style="thin">
        <color theme="3" tint="-0.499984740745262"/>
      </bottom>
      <diagonal/>
    </border>
    <border>
      <left style="thin">
        <color theme="3" tint="-0.499984740745262"/>
      </left>
      <right style="thin">
        <color theme="3" tint="-0.499984740745262"/>
      </right>
      <top/>
      <bottom/>
      <diagonal/>
    </border>
    <border>
      <left/>
      <right/>
      <top style="thin">
        <color theme="4" tint="-0.499984740745262"/>
      </top>
      <bottom/>
      <diagonal/>
    </border>
    <border>
      <left style="thin">
        <color theme="7" tint="-0.499984740745262"/>
      </left>
      <right/>
      <top style="thin">
        <color theme="7" tint="-0.499984740745262"/>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s>
  <cellStyleXfs count="7">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549">
    <xf numFmtId="0" fontId="0" fillId="0" borderId="0" xfId="0"/>
    <xf numFmtId="0" fontId="0" fillId="0" borderId="0" xfId="0" applyFill="1"/>
    <xf numFmtId="0" fontId="0" fillId="4" borderId="0" xfId="0" applyFill="1" applyBorder="1"/>
    <xf numFmtId="0" fontId="11" fillId="0" borderId="0" xfId="0" applyFont="1" applyAlignment="1">
      <alignment wrapText="1"/>
    </xf>
    <xf numFmtId="0" fontId="0" fillId="0" borderId="0" xfId="0" applyFill="1" applyBorder="1" applyAlignment="1">
      <alignment horizontal="center" vertical="center" wrapText="1"/>
    </xf>
    <xf numFmtId="0" fontId="37" fillId="0" borderId="0" xfId="0" applyFont="1"/>
    <xf numFmtId="0" fontId="0" fillId="0" borderId="0" xfId="0" applyAlignment="1"/>
    <xf numFmtId="0" fontId="11" fillId="0" borderId="0" xfId="0" applyFont="1" applyAlignment="1"/>
    <xf numFmtId="0" fontId="10" fillId="0" borderId="0" xfId="0" applyFont="1" applyAlignment="1">
      <alignment horizontal="left" wrapText="1"/>
    </xf>
    <xf numFmtId="0" fontId="30" fillId="0" borderId="0" xfId="2" applyFont="1" applyBorder="1" applyAlignment="1">
      <alignment horizontal="center"/>
    </xf>
    <xf numFmtId="0" fontId="45" fillId="0" borderId="0" xfId="0" applyFont="1"/>
    <xf numFmtId="0" fontId="46" fillId="0" borderId="0" xfId="0" applyFont="1" applyAlignment="1">
      <alignment horizontal="right"/>
    </xf>
    <xf numFmtId="0" fontId="19" fillId="0" borderId="0" xfId="5"/>
    <xf numFmtId="0" fontId="46" fillId="0" borderId="0" xfId="0" applyFont="1" applyAlignment="1">
      <alignment horizontal="right" vertical="top"/>
    </xf>
    <xf numFmtId="0" fontId="47" fillId="0" borderId="0" xfId="0" applyFont="1"/>
    <xf numFmtId="0" fontId="19" fillId="0" borderId="0" xfId="5" applyProtection="1">
      <protection locked="0"/>
    </xf>
    <xf numFmtId="0" fontId="5" fillId="0" borderId="0" xfId="4" applyFont="1" applyFill="1" applyBorder="1" applyAlignment="1">
      <alignment horizontal="center" vertical="center" wrapText="1"/>
    </xf>
    <xf numFmtId="0" fontId="43" fillId="0" borderId="0" xfId="0" applyFont="1" applyFill="1"/>
    <xf numFmtId="0" fontId="10" fillId="0" borderId="0" xfId="0" applyFont="1" applyAlignment="1">
      <alignment wrapText="1"/>
    </xf>
    <xf numFmtId="0" fontId="0" fillId="0" borderId="0" xfId="0" applyAlignment="1">
      <alignment horizontal="left"/>
    </xf>
    <xf numFmtId="0" fontId="19" fillId="0" borderId="0" xfId="5" applyAlignment="1" applyProtection="1">
      <alignment horizontal="right" vertical="top"/>
    </xf>
    <xf numFmtId="0" fontId="0" fillId="0" borderId="0" xfId="0" applyProtection="1"/>
    <xf numFmtId="0" fontId="5" fillId="0" borderId="0" xfId="0" applyFont="1" applyProtection="1"/>
    <xf numFmtId="0" fontId="5" fillId="0" borderId="0" xfId="0" applyFont="1" applyAlignment="1" applyProtection="1">
      <alignment wrapText="1"/>
    </xf>
    <xf numFmtId="0" fontId="0" fillId="0" borderId="0" xfId="0" applyFill="1" applyBorder="1" applyProtection="1"/>
    <xf numFmtId="0" fontId="0" fillId="0" borderId="0" xfId="0" applyAlignment="1" applyProtection="1">
      <alignment horizontal="left"/>
    </xf>
    <xf numFmtId="0" fontId="5" fillId="0" borderId="0" xfId="0" applyFont="1" applyAlignment="1" applyProtection="1">
      <alignment horizontal="left"/>
    </xf>
    <xf numFmtId="0" fontId="0" fillId="0" borderId="0" xfId="0" applyFill="1" applyAlignment="1" applyProtection="1">
      <alignment horizontal="left"/>
    </xf>
    <xf numFmtId="0" fontId="12" fillId="0" borderId="0" xfId="0" applyFont="1" applyProtection="1"/>
    <xf numFmtId="0" fontId="17" fillId="0" borderId="0" xfId="2" applyFont="1" applyBorder="1" applyAlignment="1" applyProtection="1">
      <alignment horizontal="center"/>
    </xf>
    <xf numFmtId="0" fontId="10" fillId="0" borderId="0" xfId="0" applyFont="1" applyProtection="1"/>
    <xf numFmtId="0" fontId="0" fillId="0" borderId="0" xfId="0" applyFill="1" applyProtection="1"/>
    <xf numFmtId="0" fontId="15"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xf>
    <xf numFmtId="9" fontId="5" fillId="0" borderId="0" xfId="1" applyFont="1" applyFill="1" applyBorder="1" applyAlignment="1" applyProtection="1">
      <alignment vertical="center"/>
    </xf>
    <xf numFmtId="0" fontId="5" fillId="0" borderId="0" xfId="0" applyFont="1" applyFill="1" applyProtection="1"/>
    <xf numFmtId="0" fontId="8" fillId="0" borderId="0" xfId="4" applyFill="1" applyBorder="1" applyAlignment="1" applyProtection="1">
      <alignment vertical="center"/>
    </xf>
    <xf numFmtId="0" fontId="15" fillId="0" borderId="0" xfId="0" applyFont="1" applyFill="1" applyBorder="1" applyAlignment="1" applyProtection="1">
      <alignment horizontal="left" vertical="center" wrapText="1"/>
    </xf>
    <xf numFmtId="0" fontId="45" fillId="0" borderId="0" xfId="0" applyFont="1" applyProtection="1"/>
    <xf numFmtId="0" fontId="17" fillId="0" borderId="0" xfId="2" applyFont="1" applyBorder="1" applyAlignment="1" applyProtection="1">
      <alignment horizontal="center" wrapText="1"/>
    </xf>
    <xf numFmtId="0" fontId="21" fillId="0" borderId="0" xfId="2" applyFont="1" applyAlignment="1" applyProtection="1">
      <alignment horizontal="center" vertical="top"/>
    </xf>
    <xf numFmtId="0" fontId="22" fillId="0" borderId="0" xfId="2" applyFont="1" applyBorder="1" applyAlignment="1" applyProtection="1">
      <alignment horizontal="center" vertical="center"/>
    </xf>
    <xf numFmtId="0" fontId="0" fillId="7" borderId="4" xfId="0" applyFill="1" applyBorder="1" applyProtection="1"/>
    <xf numFmtId="9" fontId="0" fillId="6" borderId="4" xfId="1" applyFont="1" applyFill="1" applyBorder="1" applyProtection="1"/>
    <xf numFmtId="0" fontId="0" fillId="7" borderId="25" xfId="0" applyFill="1" applyBorder="1" applyProtection="1"/>
    <xf numFmtId="0" fontId="2" fillId="6" borderId="6" xfId="0" applyFont="1" applyFill="1" applyBorder="1" applyProtection="1"/>
    <xf numFmtId="0" fontId="2" fillId="6" borderId="6" xfId="0" applyFont="1" applyFill="1" applyBorder="1" applyAlignment="1" applyProtection="1">
      <alignment wrapText="1"/>
    </xf>
    <xf numFmtId="0" fontId="2" fillId="7" borderId="4" xfId="0" applyFont="1" applyFill="1" applyBorder="1" applyProtection="1"/>
    <xf numFmtId="9" fontId="2" fillId="6" borderId="4" xfId="1" applyFont="1" applyFill="1" applyBorder="1" applyProtection="1"/>
    <xf numFmtId="0" fontId="27" fillId="0" borderId="23" xfId="0" applyFont="1" applyFill="1" applyBorder="1" applyAlignment="1" applyProtection="1">
      <alignment horizontal="center" vertical="center"/>
    </xf>
    <xf numFmtId="0" fontId="49" fillId="0" borderId="23" xfId="2" applyFont="1" applyFill="1" applyBorder="1" applyAlignment="1" applyProtection="1">
      <alignment horizontal="center" vertical="center" wrapText="1"/>
    </xf>
    <xf numFmtId="0" fontId="3" fillId="0" borderId="23" xfId="0" applyFont="1" applyFill="1" applyBorder="1" applyAlignment="1" applyProtection="1">
      <alignment horizontal="center"/>
    </xf>
    <xf numFmtId="0" fontId="0" fillId="0" borderId="23" xfId="0" applyFill="1" applyBorder="1" applyProtection="1"/>
    <xf numFmtId="0" fontId="38" fillId="0" borderId="0" xfId="0" applyFont="1" applyAlignment="1" applyProtection="1"/>
    <xf numFmtId="0" fontId="0" fillId="0" borderId="0" xfId="0" applyAlignment="1" applyProtection="1"/>
    <xf numFmtId="0" fontId="0" fillId="0" borderId="0" xfId="0" applyAlignment="1" applyProtection="1">
      <alignment wrapText="1"/>
    </xf>
    <xf numFmtId="0" fontId="40" fillId="0" borderId="0" xfId="0" applyFont="1" applyFill="1" applyBorder="1" applyAlignment="1" applyProtection="1">
      <alignment horizontal="center" vertical="center"/>
    </xf>
    <xf numFmtId="0" fontId="5" fillId="0" borderId="0" xfId="4" applyFont="1" applyFill="1" applyBorder="1" applyAlignment="1" applyProtection="1">
      <alignment horizontal="center" vertical="center"/>
    </xf>
    <xf numFmtId="0" fontId="19" fillId="0" borderId="0" xfId="5" applyAlignment="1" applyProtection="1">
      <alignment horizontal="left" vertical="top"/>
    </xf>
    <xf numFmtId="0" fontId="28" fillId="0" borderId="0" xfId="0" applyFont="1" applyProtection="1"/>
    <xf numFmtId="0" fontId="8" fillId="0" borderId="0" xfId="0" applyFont="1" applyProtection="1"/>
    <xf numFmtId="0" fontId="11" fillId="0" borderId="0" xfId="0" applyFont="1" applyAlignment="1" applyProtection="1">
      <alignment horizontal="left" wrapText="1"/>
    </xf>
    <xf numFmtId="165" fontId="0" fillId="0" borderId="0" xfId="0" applyNumberFormat="1" applyProtection="1"/>
    <xf numFmtId="0" fontId="36" fillId="0" borderId="0" xfId="0" applyFont="1" applyAlignment="1" applyProtection="1">
      <alignment horizontal="left" vertical="top"/>
    </xf>
    <xf numFmtId="0" fontId="19" fillId="0" borderId="0" xfId="5" applyAlignment="1" applyProtection="1">
      <alignment horizontal="left" vertical="top"/>
      <protection locked="0"/>
    </xf>
    <xf numFmtId="0" fontId="52" fillId="0" borderId="0" xfId="2" applyFont="1" applyAlignment="1" applyProtection="1">
      <alignment vertical="top" wrapText="1"/>
    </xf>
    <xf numFmtId="0" fontId="42" fillId="0" borderId="0" xfId="0" applyFont="1" applyBorder="1" applyAlignment="1" applyProtection="1">
      <alignment horizontal="left"/>
    </xf>
    <xf numFmtId="0" fontId="45" fillId="0" borderId="0" xfId="0" applyFont="1" applyBorder="1" applyAlignment="1" applyProtection="1">
      <alignment horizontal="left"/>
    </xf>
    <xf numFmtId="0" fontId="5" fillId="4" borderId="4" xfId="0" applyFont="1" applyFill="1" applyBorder="1" applyAlignment="1" applyProtection="1">
      <alignment vertical="center"/>
    </xf>
    <xf numFmtId="0" fontId="5" fillId="3" borderId="4" xfId="4" applyFont="1" applyBorder="1" applyAlignment="1" applyProtection="1">
      <alignment horizontal="center" vertical="center"/>
    </xf>
    <xf numFmtId="0" fontId="0" fillId="0" borderId="0" xfId="0" applyFont="1" applyProtection="1"/>
    <xf numFmtId="0" fontId="5" fillId="0" borderId="0" xfId="0" applyFont="1" applyBorder="1" applyProtection="1"/>
    <xf numFmtId="0" fontId="45" fillId="0" borderId="0" xfId="0" applyFont="1" applyFill="1" applyBorder="1" applyAlignment="1" applyProtection="1">
      <alignment horizontal="left"/>
    </xf>
    <xf numFmtId="0" fontId="0" fillId="4" borderId="0" xfId="0" applyFill="1" applyProtection="1"/>
    <xf numFmtId="0" fontId="14" fillId="0" borderId="0" xfId="0" applyFont="1" applyAlignment="1" applyProtection="1">
      <alignment wrapText="1"/>
    </xf>
    <xf numFmtId="0" fontId="24" fillId="0" borderId="30" xfId="0" applyFont="1" applyBorder="1" applyAlignment="1" applyProtection="1">
      <alignment horizontal="left" vertical="center" wrapText="1"/>
    </xf>
    <xf numFmtId="0" fontId="24" fillId="4" borderId="30" xfId="0" applyFont="1" applyFill="1" applyBorder="1" applyAlignment="1" applyProtection="1">
      <alignment horizontal="left" vertical="center" wrapText="1"/>
    </xf>
    <xf numFmtId="0" fontId="39" fillId="0" borderId="0" xfId="0" applyFont="1"/>
    <xf numFmtId="0" fontId="19" fillId="0" borderId="0" xfId="5" applyAlignment="1" applyProtection="1">
      <alignment vertical="top"/>
    </xf>
    <xf numFmtId="0" fontId="0" fillId="0" borderId="4" xfId="0" applyBorder="1" applyProtection="1">
      <protection locked="0"/>
    </xf>
    <xf numFmtId="0" fontId="0" fillId="0" borderId="4" xfId="0" applyBorder="1" applyAlignment="1" applyProtection="1">
      <alignment wrapText="1"/>
      <protection locked="0"/>
    </xf>
    <xf numFmtId="0" fontId="56" fillId="0" borderId="4" xfId="0" applyFont="1" applyBorder="1" applyAlignment="1" applyProtection="1">
      <alignment horizontal="justify" vertical="center" readingOrder="1"/>
      <protection locked="0"/>
    </xf>
    <xf numFmtId="9" fontId="57" fillId="0" borderId="4" xfId="1" applyFont="1" applyBorder="1" applyAlignment="1" applyProtection="1">
      <alignment horizontal="center" vertical="center"/>
      <protection locked="0"/>
    </xf>
    <xf numFmtId="0" fontId="29" fillId="13" borderId="4" xfId="0" applyFont="1" applyFill="1" applyBorder="1" applyAlignment="1" applyProtection="1">
      <alignment horizontal="center" vertical="center" wrapText="1"/>
    </xf>
    <xf numFmtId="0" fontId="53" fillId="11" borderId="4" xfId="0" applyFont="1" applyFill="1" applyBorder="1" applyAlignment="1" applyProtection="1">
      <alignment horizontal="center" vertical="center" wrapText="1"/>
    </xf>
    <xf numFmtId="0" fontId="29" fillId="13" borderId="4" xfId="0" applyFont="1" applyFill="1" applyBorder="1" applyAlignment="1" applyProtection="1">
      <alignment horizontal="center" vertical="center" textRotation="90" wrapText="1"/>
    </xf>
    <xf numFmtId="0" fontId="58" fillId="0" borderId="0" xfId="0" applyFont="1" applyProtection="1"/>
    <xf numFmtId="0" fontId="45" fillId="0" borderId="0" xfId="0" applyFont="1" applyAlignment="1">
      <alignment horizontal="left"/>
    </xf>
    <xf numFmtId="0" fontId="58" fillId="0" borderId="0" xfId="0" applyFont="1"/>
    <xf numFmtId="0" fontId="5" fillId="0" borderId="4" xfId="0" applyFont="1" applyBorder="1" applyAlignment="1" applyProtection="1">
      <alignment horizontal="center" vertical="center"/>
      <protection locked="0"/>
    </xf>
    <xf numFmtId="166" fontId="5" fillId="3" borderId="4" xfId="1" applyNumberFormat="1" applyFont="1" applyFill="1" applyBorder="1" applyAlignment="1" applyProtection="1">
      <alignment horizontal="center" vertical="center"/>
    </xf>
    <xf numFmtId="9" fontId="57" fillId="14" borderId="4" xfId="1" applyFont="1" applyFill="1" applyBorder="1" applyAlignment="1" applyProtection="1">
      <alignment horizontal="center" vertical="center"/>
    </xf>
    <xf numFmtId="9" fontId="57" fillId="8" borderId="4" xfId="1" applyFont="1" applyFill="1" applyBorder="1" applyAlignment="1" applyProtection="1">
      <alignment horizontal="center" vertical="center"/>
    </xf>
    <xf numFmtId="0" fontId="0" fillId="0" borderId="0" xfId="0" applyAlignment="1" applyProtection="1">
      <alignment horizontal="center" vertical="center"/>
    </xf>
    <xf numFmtId="0" fontId="39" fillId="0" borderId="0" xfId="0" applyFont="1" applyFill="1"/>
    <xf numFmtId="0" fontId="0" fillId="0" borderId="13" xfId="0" applyFill="1" applyBorder="1"/>
    <xf numFmtId="0" fontId="0" fillId="0" borderId="14" xfId="0" applyFill="1" applyBorder="1"/>
    <xf numFmtId="0" fontId="39" fillId="0" borderId="14" xfId="0" applyFont="1" applyFill="1" applyBorder="1"/>
    <xf numFmtId="0" fontId="0" fillId="0" borderId="15" xfId="0" applyFill="1" applyBorder="1"/>
    <xf numFmtId="0" fontId="0" fillId="0" borderId="16" xfId="0" applyFill="1" applyBorder="1"/>
    <xf numFmtId="0" fontId="0" fillId="0" borderId="0" xfId="0" applyFill="1" applyBorder="1"/>
    <xf numFmtId="0" fontId="0" fillId="0" borderId="17" xfId="0" applyFill="1" applyBorder="1"/>
    <xf numFmtId="0" fontId="0" fillId="0" borderId="18" xfId="0" applyFill="1" applyBorder="1"/>
    <xf numFmtId="0" fontId="0" fillId="0" borderId="19" xfId="0" applyFill="1" applyBorder="1"/>
    <xf numFmtId="0" fontId="0" fillId="0" borderId="20" xfId="0" applyFill="1" applyBorder="1"/>
    <xf numFmtId="0" fontId="19" fillId="0" borderId="0" xfId="5" applyFill="1" applyBorder="1" applyAlignment="1">
      <alignment horizontal="left" indent="4"/>
    </xf>
    <xf numFmtId="0" fontId="13" fillId="0" borderId="0" xfId="0" applyFont="1" applyProtection="1"/>
    <xf numFmtId="0" fontId="46" fillId="0" borderId="0" xfId="0" applyFont="1" applyAlignment="1" applyProtection="1">
      <alignment horizontal="right" vertical="top"/>
    </xf>
    <xf numFmtId="0" fontId="19" fillId="0" borderId="0" xfId="5" applyProtection="1"/>
    <xf numFmtId="0" fontId="58" fillId="4" borderId="0" xfId="0" applyFont="1" applyFill="1" applyProtection="1"/>
    <xf numFmtId="0" fontId="8" fillId="0" borderId="0" xfId="0" applyFont="1"/>
    <xf numFmtId="0" fontId="62" fillId="0" borderId="23" xfId="2" applyFont="1" applyFill="1" applyBorder="1" applyAlignment="1" applyProtection="1">
      <alignment horizontal="center" vertical="center" wrapText="1"/>
    </xf>
    <xf numFmtId="0" fontId="3" fillId="6" borderId="4" xfId="0" applyFont="1" applyFill="1" applyBorder="1" applyAlignment="1" applyProtection="1">
      <alignment horizontal="center"/>
    </xf>
    <xf numFmtId="0" fontId="3" fillId="6" borderId="25" xfId="0" applyFont="1" applyFill="1" applyBorder="1" applyAlignment="1" applyProtection="1">
      <alignment horizontal="center"/>
    </xf>
    <xf numFmtId="0" fontId="9" fillId="6" borderId="6" xfId="0" applyFont="1" applyFill="1" applyBorder="1" applyAlignment="1" applyProtection="1">
      <alignment horizontal="center"/>
    </xf>
    <xf numFmtId="0" fontId="9" fillId="6" borderId="5" xfId="0" applyFont="1" applyFill="1" applyBorder="1" applyAlignment="1" applyProtection="1">
      <alignment horizontal="center"/>
    </xf>
    <xf numFmtId="0" fontId="3" fillId="6" borderId="6" xfId="0" applyFont="1" applyFill="1" applyBorder="1" applyAlignment="1" applyProtection="1">
      <alignment horizontal="center"/>
    </xf>
    <xf numFmtId="0" fontId="9" fillId="6" borderId="4" xfId="0" applyFont="1" applyFill="1" applyBorder="1" applyAlignment="1" applyProtection="1">
      <alignment horizontal="center"/>
    </xf>
    <xf numFmtId="0" fontId="63" fillId="17" borderId="6" xfId="0" applyFont="1" applyFill="1" applyBorder="1" applyAlignment="1" applyProtection="1">
      <alignment horizontal="center"/>
    </xf>
    <xf numFmtId="0" fontId="63" fillId="17" borderId="4" xfId="0" applyFont="1" applyFill="1" applyBorder="1" applyAlignment="1" applyProtection="1">
      <alignment horizontal="center"/>
    </xf>
    <xf numFmtId="0" fontId="7" fillId="16" borderId="4" xfId="0" applyFont="1" applyFill="1" applyBorder="1" applyAlignment="1" applyProtection="1">
      <alignment horizontal="center" vertical="center"/>
    </xf>
    <xf numFmtId="0" fontId="7" fillId="21" borderId="4" xfId="0" applyFont="1" applyFill="1" applyBorder="1" applyAlignment="1" applyProtection="1">
      <alignment horizontal="center" vertical="center"/>
    </xf>
    <xf numFmtId="0" fontId="67" fillId="18" borderId="4" xfId="0" applyFont="1" applyFill="1" applyBorder="1" applyAlignment="1" applyProtection="1">
      <alignment horizontal="center" vertical="center" wrapText="1"/>
    </xf>
    <xf numFmtId="0" fontId="67" fillId="16" borderId="30" xfId="0" applyFont="1" applyFill="1" applyBorder="1" applyAlignment="1" applyProtection="1">
      <alignment horizontal="center" vertical="center" wrapText="1"/>
    </xf>
    <xf numFmtId="0" fontId="20" fillId="0" borderId="0" xfId="2" applyFont="1" applyAlignment="1" applyProtection="1">
      <alignment wrapText="1"/>
    </xf>
    <xf numFmtId="0" fontId="0" fillId="0" borderId="0" xfId="0" applyBorder="1" applyProtection="1"/>
    <xf numFmtId="0" fontId="0" fillId="0" borderId="0" xfId="0" applyBorder="1"/>
    <xf numFmtId="0" fontId="45" fillId="0" borderId="0" xfId="0" applyFont="1" applyBorder="1"/>
    <xf numFmtId="0" fontId="25" fillId="0" borderId="0" xfId="2" applyFont="1" applyBorder="1" applyAlignment="1" applyProtection="1"/>
    <xf numFmtId="0" fontId="4" fillId="0" borderId="0" xfId="0" applyFont="1" applyAlignment="1" applyProtection="1"/>
    <xf numFmtId="0" fontId="74" fillId="0" borderId="0" xfId="2" applyFont="1" applyBorder="1" applyAlignment="1" applyProtection="1"/>
    <xf numFmtId="0" fontId="79" fillId="0" borderId="0" xfId="2" applyFont="1"/>
    <xf numFmtId="0" fontId="81" fillId="0" borderId="0" xfId="2" applyFont="1" applyAlignment="1" applyProtection="1">
      <alignment horizontal="left" vertical="top"/>
    </xf>
    <xf numFmtId="0" fontId="83" fillId="0" borderId="0" xfId="2" applyFont="1" applyAlignment="1" applyProtection="1">
      <alignment horizontal="left" vertical="top"/>
    </xf>
    <xf numFmtId="0" fontId="85" fillId="0" borderId="0" xfId="2" applyFont="1" applyAlignment="1" applyProtection="1">
      <alignment horizontal="left" vertical="top"/>
    </xf>
    <xf numFmtId="0" fontId="83" fillId="0" borderId="0" xfId="2" applyFont="1" applyProtection="1"/>
    <xf numFmtId="0" fontId="2" fillId="0" borderId="0" xfId="0" applyFont="1" applyBorder="1" applyAlignment="1"/>
    <xf numFmtId="0" fontId="2" fillId="0" borderId="0" xfId="0" applyFont="1" applyBorder="1"/>
    <xf numFmtId="0" fontId="2" fillId="0" borderId="0" xfId="0" applyFont="1" applyBorder="1" applyAlignment="1">
      <alignment horizont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91" fillId="0" borderId="0" xfId="0" applyFont="1" applyFill="1" applyBorder="1"/>
    <xf numFmtId="0" fontId="0" fillId="0" borderId="4" xfId="0"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0" fillId="0" borderId="4" xfId="0" applyBorder="1" applyAlignment="1" applyProtection="1">
      <alignment horizontal="center"/>
      <protection locked="0"/>
    </xf>
    <xf numFmtId="0" fontId="0" fillId="0" borderId="0" xfId="0" applyProtection="1">
      <protection locked="0"/>
    </xf>
    <xf numFmtId="0" fontId="31" fillId="0" borderId="0" xfId="2" applyFont="1" applyProtection="1">
      <protection locked="0"/>
    </xf>
    <xf numFmtId="0" fontId="5" fillId="0" borderId="0" xfId="0" applyFont="1" applyProtection="1">
      <protection locked="0"/>
    </xf>
    <xf numFmtId="0" fontId="5" fillId="0" borderId="0" xfId="0" applyFont="1" applyAlignment="1" applyProtection="1">
      <alignment wrapText="1"/>
      <protection locked="0"/>
    </xf>
    <xf numFmtId="0" fontId="18" fillId="0" borderId="0" xfId="2" applyFont="1" applyProtection="1">
      <protection locked="0"/>
    </xf>
    <xf numFmtId="0" fontId="0" fillId="4" borderId="0" xfId="0" applyFill="1" applyBorder="1" applyProtection="1">
      <protection locked="0"/>
    </xf>
    <xf numFmtId="0" fontId="76" fillId="0" borderId="35" xfId="2" applyFont="1" applyBorder="1" applyAlignment="1" applyProtection="1">
      <alignment horizontal="left"/>
      <protection locked="0"/>
    </xf>
    <xf numFmtId="0" fontId="79" fillId="0" borderId="0" xfId="2" applyFont="1" applyProtection="1">
      <protection locked="0"/>
    </xf>
    <xf numFmtId="0" fontId="30" fillId="0" borderId="0" xfId="2" applyFont="1" applyBorder="1" applyAlignment="1" applyProtection="1">
      <alignment horizontal="center"/>
      <protection locked="0"/>
    </xf>
    <xf numFmtId="0" fontId="43" fillId="0" borderId="0" xfId="0" applyFont="1" applyFill="1" applyProtection="1">
      <protection locked="0"/>
    </xf>
    <xf numFmtId="0" fontId="10" fillId="0" borderId="0" xfId="0" applyFont="1" applyAlignment="1" applyProtection="1">
      <alignment horizontal="left" wrapText="1"/>
      <protection locked="0"/>
    </xf>
    <xf numFmtId="0" fontId="11" fillId="0" borderId="0" xfId="0" applyFont="1" applyAlignment="1" applyProtection="1">
      <alignment wrapText="1"/>
      <protection locked="0"/>
    </xf>
    <xf numFmtId="0" fontId="11" fillId="0" borderId="0" xfId="0" applyFont="1" applyAlignment="1" applyProtection="1">
      <protection locked="0"/>
    </xf>
    <xf numFmtId="0" fontId="11" fillId="0" borderId="0" xfId="0" applyFont="1" applyFill="1" applyAlignment="1" applyProtection="1">
      <alignment horizontal="left" wrapText="1"/>
      <protection locked="0"/>
    </xf>
    <xf numFmtId="0" fontId="0" fillId="0" borderId="8" xfId="0" applyBorder="1" applyProtection="1">
      <protection locked="0"/>
    </xf>
    <xf numFmtId="0" fontId="12" fillId="11" borderId="2" xfId="0" applyFont="1" applyFill="1" applyBorder="1" applyAlignment="1" applyProtection="1">
      <alignment horizontal="center" vertical="center" wrapText="1"/>
      <protection locked="0"/>
    </xf>
    <xf numFmtId="0" fontId="2" fillId="0" borderId="0" xfId="0" applyFont="1" applyProtection="1">
      <protection locked="0"/>
    </xf>
    <xf numFmtId="0" fontId="32" fillId="10" borderId="4" xfId="0" applyFont="1" applyFill="1" applyBorder="1" applyAlignment="1" applyProtection="1">
      <alignment horizontal="center" vertical="center" wrapText="1"/>
      <protection locked="0"/>
    </xf>
    <xf numFmtId="2" fontId="32" fillId="4" borderId="0" xfId="0" applyNumberFormat="1" applyFont="1" applyFill="1" applyBorder="1" applyAlignment="1" applyProtection="1">
      <alignment vertical="center" wrapText="1"/>
      <protection locked="0"/>
    </xf>
    <xf numFmtId="0" fontId="0" fillId="0" borderId="4" xfId="0" applyBorder="1" applyAlignment="1" applyProtection="1">
      <alignment horizontal="center" vertical="center"/>
      <protection locked="0"/>
    </xf>
    <xf numFmtId="0" fontId="0" fillId="0" borderId="0" xfId="0" applyFill="1" applyBorder="1" applyAlignment="1" applyProtection="1">
      <alignment horizontal="center" vertical="center" wrapText="1"/>
      <protection locked="0"/>
    </xf>
    <xf numFmtId="0" fontId="5" fillId="0" borderId="0" xfId="4"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0" xfId="0" applyFont="1" applyFill="1" applyBorder="1" applyAlignment="1" applyProtection="1">
      <alignment vertical="center" wrapText="1"/>
      <protection locked="0"/>
    </xf>
    <xf numFmtId="0" fontId="12" fillId="4" borderId="0" xfId="0" applyFont="1" applyFill="1" applyBorder="1" applyAlignment="1" applyProtection="1">
      <alignment horizontal="center" vertical="center" wrapText="1"/>
      <protection locked="0"/>
    </xf>
    <xf numFmtId="0" fontId="92" fillId="4" borderId="0" xfId="0" applyFont="1" applyFill="1" applyBorder="1" applyAlignment="1" applyProtection="1">
      <alignment horizontal="center" vertical="center" wrapText="1"/>
      <protection locked="0"/>
    </xf>
    <xf numFmtId="0" fontId="0" fillId="4" borderId="0" xfId="0" applyFill="1" applyBorder="1" applyAlignment="1" applyProtection="1">
      <alignment horizontal="left" vertical="center" wrapText="1"/>
      <protection locked="0"/>
    </xf>
    <xf numFmtId="9" fontId="32" fillId="10" borderId="4" xfId="1" applyFont="1" applyFill="1" applyBorder="1" applyAlignment="1" applyProtection="1">
      <alignment vertical="center" wrapText="1"/>
    </xf>
    <xf numFmtId="0" fontId="5" fillId="3" borderId="2" xfId="4" applyFont="1" applyBorder="1" applyAlignment="1" applyProtection="1">
      <alignment horizontal="center" vertical="center" wrapText="1"/>
    </xf>
    <xf numFmtId="0" fontId="12" fillId="4" borderId="0" xfId="0" applyFont="1" applyFill="1" applyBorder="1" applyAlignment="1" applyProtection="1">
      <alignment horizontal="center" vertical="center" wrapText="1"/>
      <protection locked="0"/>
    </xf>
    <xf numFmtId="0" fontId="0" fillId="0" borderId="0" xfId="0" applyFont="1" applyAlignment="1" applyProtection="1">
      <alignment wrapText="1"/>
    </xf>
    <xf numFmtId="0" fontId="0" fillId="0" borderId="0" xfId="0" applyAlignment="1" applyProtection="1">
      <alignment vertical="center" wrapText="1"/>
    </xf>
    <xf numFmtId="0" fontId="100" fillId="0" borderId="0" xfId="0" applyFont="1" applyFill="1" applyBorder="1"/>
    <xf numFmtId="0" fontId="101" fillId="0" borderId="0" xfId="0" applyFont="1" applyProtection="1"/>
    <xf numFmtId="0" fontId="2" fillId="0" borderId="0" xfId="0" applyFont="1" applyBorder="1" applyAlignment="1" applyProtection="1">
      <alignment horizontal="center" vertical="center" wrapText="1"/>
      <protection locked="0"/>
    </xf>
    <xf numFmtId="0" fontId="7" fillId="16" borderId="37" xfId="0" applyFont="1" applyFill="1" applyBorder="1" applyAlignment="1" applyProtection="1">
      <alignment horizontal="center" vertical="center" wrapText="1"/>
    </xf>
    <xf numFmtId="0" fontId="102" fillId="17" borderId="42" xfId="0" applyFont="1" applyFill="1" applyBorder="1" applyAlignment="1" applyProtection="1">
      <alignment horizontal="center" vertical="center" wrapText="1"/>
    </xf>
    <xf numFmtId="0" fontId="94" fillId="4" borderId="0" xfId="0" applyFont="1" applyFill="1" applyProtection="1">
      <protection locked="0"/>
    </xf>
    <xf numFmtId="0" fontId="0" fillId="0" borderId="0" xfId="0" applyAlignment="1" applyProtection="1">
      <protection locked="0"/>
    </xf>
    <xf numFmtId="0" fontId="76" fillId="0" borderId="35" xfId="2" applyFont="1" applyBorder="1" applyAlignment="1" applyProtection="1">
      <protection locked="0"/>
    </xf>
    <xf numFmtId="0" fontId="7" fillId="4" borderId="0" xfId="0" applyFont="1" applyFill="1" applyBorder="1" applyAlignment="1" applyProtection="1">
      <alignment horizontal="center" vertical="center" wrapText="1"/>
    </xf>
    <xf numFmtId="0" fontId="102" fillId="4" borderId="0" xfId="0" applyFont="1" applyFill="1" applyBorder="1" applyAlignment="1" applyProtection="1">
      <alignment horizontal="center" vertical="center" wrapText="1"/>
    </xf>
    <xf numFmtId="0" fontId="0" fillId="4" borderId="0" xfId="0" applyFill="1" applyBorder="1" applyProtection="1"/>
    <xf numFmtId="165" fontId="0" fillId="4" borderId="0" xfId="0" applyNumberFormat="1" applyFill="1" applyBorder="1" applyProtection="1"/>
    <xf numFmtId="0" fontId="68" fillId="4" borderId="0" xfId="0" applyFont="1" applyFill="1" applyBorder="1" applyAlignment="1" applyProtection="1"/>
    <xf numFmtId="0" fontId="0" fillId="10" borderId="0" xfId="0" applyFill="1" applyProtection="1">
      <protection locked="0"/>
    </xf>
    <xf numFmtId="0" fontId="10" fillId="0" borderId="0" xfId="0" applyFont="1" applyAlignment="1" applyProtection="1">
      <alignment wrapText="1"/>
      <protection locked="0"/>
    </xf>
    <xf numFmtId="0" fontId="0" fillId="0" borderId="0" xfId="0" applyFill="1" applyProtection="1">
      <protection locked="0"/>
    </xf>
    <xf numFmtId="0" fontId="104" fillId="0" borderId="0" xfId="0" applyFont="1" applyProtection="1"/>
    <xf numFmtId="0" fontId="26" fillId="0" borderId="0" xfId="0" applyFont="1" applyProtection="1">
      <protection locked="0"/>
    </xf>
    <xf numFmtId="0" fontId="10" fillId="0" borderId="0" xfId="0" applyFont="1" applyAlignment="1" applyProtection="1">
      <alignment horizontal="left" vertical="top" wrapText="1"/>
    </xf>
    <xf numFmtId="0" fontId="106" fillId="0" borderId="0" xfId="0" applyFont="1" applyProtection="1"/>
    <xf numFmtId="0" fontId="0" fillId="0" borderId="0" xfId="0" applyFill="1" applyAlignment="1">
      <alignment horizontal="left"/>
    </xf>
    <xf numFmtId="0" fontId="106" fillId="0" borderId="0" xfId="0" applyFont="1" applyBorder="1" applyProtection="1"/>
    <xf numFmtId="0" fontId="73" fillId="0" borderId="0" xfId="2" applyFont="1" applyBorder="1" applyAlignment="1" applyProtection="1">
      <alignment horizontal="left"/>
    </xf>
    <xf numFmtId="0" fontId="76" fillId="0" borderId="0" xfId="2" applyFont="1" applyBorder="1" applyAlignment="1" applyProtection="1">
      <alignment horizontal="left"/>
    </xf>
    <xf numFmtId="0" fontId="89" fillId="0" borderId="0" xfId="2" applyFont="1" applyAlignment="1" applyProtection="1">
      <alignment wrapText="1"/>
    </xf>
    <xf numFmtId="0" fontId="74" fillId="0" borderId="0" xfId="2" applyFont="1" applyAlignment="1" applyProtection="1"/>
    <xf numFmtId="0" fontId="73" fillId="0" borderId="36" xfId="2" applyFont="1" applyBorder="1" applyAlignment="1" applyProtection="1"/>
    <xf numFmtId="0" fontId="44" fillId="0" borderId="0" xfId="0" applyFont="1" applyAlignment="1">
      <alignment horizontal="left" wrapText="1"/>
    </xf>
    <xf numFmtId="0" fontId="75" fillId="0" borderId="0" xfId="2" applyFont="1" applyAlignment="1" applyProtection="1">
      <alignment horizontal="center" wrapText="1"/>
    </xf>
    <xf numFmtId="0" fontId="12" fillId="15" borderId="4" xfId="0" applyFont="1" applyFill="1" applyBorder="1" applyAlignment="1" applyProtection="1">
      <alignment horizontal="center" vertical="center" wrapText="1"/>
      <protection locked="0"/>
    </xf>
    <xf numFmtId="0" fontId="32" fillId="4" borderId="0"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wrapText="1"/>
      <protection locked="0"/>
    </xf>
    <xf numFmtId="0" fontId="11" fillId="0" borderId="0" xfId="0" applyFont="1" applyFill="1" applyAlignment="1" applyProtection="1">
      <alignment horizontal="left" wrapText="1"/>
      <protection locked="0"/>
    </xf>
    <xf numFmtId="0" fontId="67" fillId="16" borderId="4" xfId="0" applyFont="1" applyFill="1" applyBorder="1" applyAlignment="1" applyProtection="1">
      <alignment horizontal="center" vertical="center" wrapText="1"/>
    </xf>
    <xf numFmtId="0" fontId="0" fillId="6" borderId="4" xfId="0" applyFill="1" applyBorder="1" applyAlignment="1" applyProtection="1">
      <alignment horizontal="center" vertical="center"/>
    </xf>
    <xf numFmtId="0" fontId="8" fillId="17" borderId="4"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166" fontId="5" fillId="6" borderId="4" xfId="1" applyNumberFormat="1" applyFont="1" applyFill="1" applyBorder="1" applyAlignment="1" applyProtection="1">
      <alignment horizontal="center" vertical="center"/>
    </xf>
    <xf numFmtId="166" fontId="0" fillId="6" borderId="4" xfId="1"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protection locked="0"/>
    </xf>
    <xf numFmtId="0" fontId="5" fillId="10" borderId="4" xfId="0" applyFont="1" applyFill="1" applyBorder="1" applyAlignment="1" applyProtection="1">
      <alignment horizontal="center" vertical="center"/>
    </xf>
    <xf numFmtId="0" fontId="109" fillId="0" borderId="0" xfId="0" applyFont="1" applyFill="1" applyBorder="1" applyAlignment="1" applyProtection="1">
      <alignment horizontal="center" vertical="center" wrapText="1"/>
    </xf>
    <xf numFmtId="0" fontId="110" fillId="0" borderId="0" xfId="0" applyFont="1" applyFill="1" applyBorder="1" applyAlignment="1" applyProtection="1">
      <alignment horizontal="center" vertical="center" wrapText="1"/>
    </xf>
    <xf numFmtId="0" fontId="110" fillId="0" borderId="0" xfId="0" applyFont="1" applyFill="1" applyBorder="1" applyAlignment="1" applyProtection="1">
      <alignment horizontal="center" vertical="center"/>
    </xf>
    <xf numFmtId="1" fontId="111" fillId="0" borderId="0" xfId="1" applyNumberFormat="1" applyFont="1" applyFill="1" applyBorder="1" applyAlignment="1" applyProtection="1">
      <alignment horizontal="center" vertical="center"/>
    </xf>
    <xf numFmtId="0" fontId="110" fillId="0" borderId="0" xfId="0" applyFont="1" applyProtection="1"/>
    <xf numFmtId="0" fontId="110" fillId="0" borderId="0" xfId="0" applyFont="1"/>
    <xf numFmtId="0" fontId="0" fillId="9" borderId="4" xfId="0" applyFill="1" applyBorder="1" applyAlignment="1" applyProtection="1">
      <alignment horizontal="center" vertical="center"/>
    </xf>
    <xf numFmtId="1" fontId="0" fillId="9" borderId="4" xfId="0" applyNumberFormat="1" applyFill="1" applyBorder="1" applyAlignment="1" applyProtection="1">
      <alignment horizontal="center" vertical="center"/>
    </xf>
    <xf numFmtId="166" fontId="0" fillId="9" borderId="4" xfId="1" applyNumberFormat="1" applyFont="1" applyFill="1" applyBorder="1" applyAlignment="1" applyProtection="1">
      <alignment horizontal="center" vertical="center"/>
    </xf>
    <xf numFmtId="1" fontId="5" fillId="0" borderId="4" xfId="0" applyNumberFormat="1" applyFont="1" applyFill="1" applyBorder="1" applyAlignment="1" applyProtection="1">
      <alignment horizontal="center" vertical="center"/>
      <protection locked="0"/>
    </xf>
    <xf numFmtId="1" fontId="5" fillId="0" borderId="4" xfId="0" applyNumberFormat="1" applyFont="1" applyFill="1" applyBorder="1" applyAlignment="1" applyProtection="1">
      <alignment horizontal="center"/>
      <protection locked="0"/>
    </xf>
    <xf numFmtId="1" fontId="5" fillId="0" borderId="4" xfId="1" applyNumberFormat="1" applyFont="1" applyFill="1" applyBorder="1" applyAlignment="1" applyProtection="1">
      <alignment horizontal="center"/>
      <protection locked="0"/>
    </xf>
    <xf numFmtId="0" fontId="10" fillId="0" borderId="0" xfId="0" applyFont="1" applyBorder="1" applyProtection="1"/>
    <xf numFmtId="0" fontId="10" fillId="0" borderId="0" xfId="0" applyFont="1" applyAlignment="1" applyProtection="1">
      <alignment vertical="top" wrapText="1"/>
    </xf>
    <xf numFmtId="0" fontId="74" fillId="0" borderId="0" xfId="2" applyFont="1" applyAlignment="1" applyProtection="1">
      <alignment wrapText="1"/>
    </xf>
    <xf numFmtId="0" fontId="73" fillId="0" borderId="0" xfId="2" applyFont="1" applyBorder="1" applyAlignment="1" applyProtection="1"/>
    <xf numFmtId="0" fontId="74" fillId="0" borderId="0" xfId="2" applyFont="1" applyBorder="1" applyAlignment="1" applyProtection="1">
      <alignment wrapText="1"/>
    </xf>
    <xf numFmtId="0" fontId="89" fillId="0" borderId="0" xfId="2" applyFont="1" applyBorder="1" applyAlignment="1" applyProtection="1">
      <alignment wrapText="1"/>
    </xf>
    <xf numFmtId="0" fontId="19" fillId="0" borderId="0" xfId="5" applyBorder="1" applyAlignment="1" applyProtection="1">
      <alignment horizontal="left" vertical="top"/>
    </xf>
    <xf numFmtId="0" fontId="20" fillId="0" borderId="0" xfId="2" applyFont="1" applyBorder="1" applyAlignment="1" applyProtection="1">
      <alignment wrapText="1"/>
    </xf>
    <xf numFmtId="0" fontId="72" fillId="0" borderId="0" xfId="2" applyFont="1" applyBorder="1" applyAlignment="1" applyProtection="1">
      <alignment wrapText="1"/>
    </xf>
    <xf numFmtId="49" fontId="8" fillId="17" borderId="4" xfId="0" applyNumberFormat="1" applyFont="1" applyFill="1" applyBorder="1" applyAlignment="1" applyProtection="1">
      <alignment horizontal="center" vertical="center"/>
    </xf>
    <xf numFmtId="49" fontId="5" fillId="10" borderId="4" xfId="0" applyNumberFormat="1" applyFont="1" applyFill="1" applyBorder="1" applyAlignment="1" applyProtection="1">
      <alignment horizontal="center" vertical="center"/>
    </xf>
    <xf numFmtId="0" fontId="62" fillId="18" borderId="4" xfId="2" applyFont="1" applyFill="1" applyBorder="1" applyAlignment="1" applyProtection="1">
      <alignment horizontal="center" vertical="center" wrapText="1"/>
    </xf>
    <xf numFmtId="0" fontId="2" fillId="11" borderId="4" xfId="0" applyFont="1" applyFill="1" applyBorder="1" applyAlignment="1" applyProtection="1">
      <alignment horizontal="center"/>
    </xf>
    <xf numFmtId="165" fontId="0" fillId="6" borderId="4" xfId="0" applyNumberFormat="1" applyFill="1" applyBorder="1" applyAlignment="1" applyProtection="1">
      <alignment horizontal="center"/>
    </xf>
    <xf numFmtId="0" fontId="87" fillId="15" borderId="4" xfId="0" applyFont="1" applyFill="1" applyBorder="1" applyAlignment="1" applyProtection="1">
      <alignment horizontal="center" vertical="center"/>
    </xf>
    <xf numFmtId="9" fontId="51" fillId="6" borderId="4" xfId="0" applyNumberFormat="1" applyFont="1" applyFill="1" applyBorder="1" applyAlignment="1" applyProtection="1">
      <alignment horizontal="center" vertical="center" wrapText="1"/>
    </xf>
    <xf numFmtId="0" fontId="70" fillId="16" borderId="4" xfId="0" applyFont="1" applyFill="1" applyBorder="1" applyAlignment="1" applyProtection="1">
      <alignment horizontal="center" wrapText="1"/>
    </xf>
    <xf numFmtId="0" fontId="3" fillId="11" borderId="4" xfId="0" applyFont="1" applyFill="1" applyBorder="1" applyAlignment="1" applyProtection="1">
      <alignment vertical="center"/>
    </xf>
    <xf numFmtId="0" fontId="0" fillId="6" borderId="4" xfId="0" applyFont="1" applyFill="1" applyBorder="1" applyAlignment="1" applyProtection="1">
      <alignment horizontal="center" vertical="center"/>
    </xf>
    <xf numFmtId="0" fontId="2" fillId="11" borderId="4" xfId="0" applyFont="1" applyFill="1" applyBorder="1" applyAlignment="1" applyProtection="1">
      <alignment horizontal="left" vertical="center"/>
    </xf>
    <xf numFmtId="0" fontId="0" fillId="9" borderId="4" xfId="0" applyFont="1" applyFill="1" applyBorder="1" applyAlignment="1" applyProtection="1">
      <alignment horizontal="center" vertical="center"/>
    </xf>
    <xf numFmtId="9" fontId="0" fillId="9" borderId="4" xfId="1" applyFont="1" applyFill="1" applyBorder="1" applyAlignment="1" applyProtection="1">
      <alignment horizontal="center" vertical="center"/>
    </xf>
    <xf numFmtId="0" fontId="3" fillId="5" borderId="4" xfId="0" applyFont="1" applyFill="1" applyBorder="1" applyAlignment="1" applyProtection="1">
      <alignment vertical="center"/>
    </xf>
    <xf numFmtId="0" fontId="0" fillId="0" borderId="4" xfId="0" applyFont="1" applyFill="1" applyBorder="1" applyAlignment="1" applyProtection="1">
      <alignment horizontal="center" vertical="center"/>
      <protection locked="0"/>
    </xf>
    <xf numFmtId="0" fontId="2" fillId="5" borderId="4" xfId="0" applyFont="1" applyFill="1" applyBorder="1" applyAlignment="1" applyProtection="1">
      <alignment horizontal="left" vertical="center"/>
    </xf>
    <xf numFmtId="0" fontId="0" fillId="8" borderId="4" xfId="0" applyFill="1" applyBorder="1" applyAlignment="1" applyProtection="1">
      <alignment horizontal="center" vertical="center"/>
    </xf>
    <xf numFmtId="0" fontId="0" fillId="0" borderId="4" xfId="0" applyFont="1" applyBorder="1" applyAlignment="1" applyProtection="1">
      <alignment wrapText="1"/>
      <protection locked="0"/>
    </xf>
    <xf numFmtId="0" fontId="2" fillId="15" borderId="4" xfId="0" applyFont="1" applyFill="1" applyBorder="1" applyAlignment="1">
      <alignment horizontal="center" vertical="center"/>
    </xf>
    <xf numFmtId="0" fontId="2" fillId="15" borderId="4"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12" fillId="11" borderId="4" xfId="0" applyFont="1" applyFill="1" applyBorder="1" applyAlignment="1">
      <alignment horizontal="center" vertical="center" wrapText="1"/>
    </xf>
    <xf numFmtId="0" fontId="105" fillId="5" borderId="4" xfId="0" applyFont="1" applyFill="1" applyBorder="1" applyAlignment="1">
      <alignment horizontal="center" vertical="center" wrapText="1"/>
    </xf>
    <xf numFmtId="165" fontId="5" fillId="3" borderId="4" xfId="6" applyNumberFormat="1" applyFont="1" applyFill="1" applyBorder="1" applyAlignment="1">
      <alignment horizontal="center" vertical="center" wrapText="1"/>
    </xf>
    <xf numFmtId="0" fontId="68" fillId="23" borderId="4" xfId="0" applyFont="1" applyFill="1" applyBorder="1" applyAlignment="1">
      <alignment horizontal="center"/>
    </xf>
    <xf numFmtId="0" fontId="12" fillId="15" borderId="4" xfId="0" applyFont="1" applyFill="1" applyBorder="1" applyAlignment="1">
      <alignment horizontal="center" vertical="center" wrapText="1"/>
    </xf>
    <xf numFmtId="0" fontId="0" fillId="0" borderId="4" xfId="0" applyBorder="1" applyAlignment="1">
      <alignment horizontal="center" vertical="center" wrapText="1"/>
    </xf>
    <xf numFmtId="0" fontId="5" fillId="3" borderId="4" xfId="4" applyFont="1" applyBorder="1" applyAlignment="1">
      <alignment horizontal="center" vertical="center" wrapText="1"/>
    </xf>
    <xf numFmtId="1" fontId="0" fillId="0" borderId="4" xfId="0" applyNumberFormat="1" applyBorder="1" applyAlignment="1" applyProtection="1">
      <alignment horizontal="center" vertical="center" wrapText="1"/>
      <protection locked="0"/>
    </xf>
    <xf numFmtId="0" fontId="68" fillId="17" borderId="4" xfId="0" applyFont="1" applyFill="1" applyBorder="1" applyAlignment="1">
      <alignment horizontal="center"/>
    </xf>
    <xf numFmtId="0" fontId="12" fillId="11" borderId="4" xfId="0" applyFont="1" applyFill="1" applyBorder="1" applyAlignment="1" applyProtection="1">
      <alignment horizontal="center" vertical="center" wrapText="1"/>
    </xf>
    <xf numFmtId="0" fontId="12" fillId="15" borderId="4" xfId="0" applyFont="1" applyFill="1" applyBorder="1" applyAlignment="1" applyProtection="1">
      <alignment horizontal="center" vertical="center" wrapText="1"/>
    </xf>
    <xf numFmtId="0" fontId="3" fillId="0" borderId="54" xfId="0" applyFont="1" applyBorder="1" applyAlignment="1" applyProtection="1">
      <alignment horizontal="center"/>
    </xf>
    <xf numFmtId="0" fontId="51" fillId="15" borderId="4" xfId="0" applyFont="1" applyFill="1" applyBorder="1" applyAlignment="1" applyProtection="1">
      <alignment horizontal="center" vertical="center" wrapText="1"/>
    </xf>
    <xf numFmtId="0" fontId="3" fillId="0" borderId="53" xfId="0" applyFont="1" applyBorder="1" applyAlignment="1" applyProtection="1">
      <alignment horizontal="center"/>
    </xf>
    <xf numFmtId="9" fontId="51" fillId="15" borderId="4" xfId="1" applyFont="1" applyFill="1"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0" fillId="0" borderId="0" xfId="0" applyBorder="1" applyProtection="1">
      <protection locked="0"/>
    </xf>
    <xf numFmtId="0" fontId="12" fillId="11" borderId="4" xfId="0" applyFont="1" applyFill="1" applyBorder="1" applyAlignment="1" applyProtection="1">
      <alignment horizontal="center" vertical="center" wrapText="1"/>
      <protection locked="0"/>
    </xf>
    <xf numFmtId="165" fontId="5" fillId="3" borderId="4" xfId="4" applyNumberFormat="1" applyFont="1" applyBorder="1" applyAlignment="1" applyProtection="1">
      <alignment horizontal="center" vertical="center" wrapText="1"/>
    </xf>
    <xf numFmtId="0" fontId="5" fillId="3" borderId="4" xfId="4" applyFont="1" applyBorder="1" applyAlignment="1" applyProtection="1">
      <alignment horizontal="center" vertical="center" wrapText="1"/>
    </xf>
    <xf numFmtId="0" fontId="0" fillId="0" borderId="56" xfId="0" applyBorder="1" applyProtection="1">
      <protection locked="0"/>
    </xf>
    <xf numFmtId="0" fontId="5" fillId="0" borderId="0" xfId="4" applyFont="1" applyFill="1" applyBorder="1" applyAlignment="1" applyProtection="1">
      <alignment horizontal="center" vertical="center" wrapText="1"/>
    </xf>
    <xf numFmtId="0" fontId="3" fillId="0" borderId="4" xfId="0" applyFont="1" applyBorder="1" applyAlignment="1" applyProtection="1">
      <alignment horizontal="center"/>
    </xf>
    <xf numFmtId="0" fontId="85" fillId="0" borderId="0" xfId="2" applyFont="1" applyFill="1" applyAlignment="1" applyProtection="1">
      <alignment horizontal="left" vertical="top"/>
    </xf>
    <xf numFmtId="0" fontId="44" fillId="0" borderId="0" xfId="0" applyFont="1" applyFill="1" applyAlignment="1">
      <alignment horizontal="left" wrapText="1"/>
    </xf>
    <xf numFmtId="0" fontId="92" fillId="15" borderId="4" xfId="0" applyFont="1" applyFill="1" applyBorder="1" applyAlignment="1" applyProtection="1">
      <alignment horizontal="center" vertical="center" wrapText="1"/>
      <protection locked="0"/>
    </xf>
    <xf numFmtId="0" fontId="0" fillId="15" borderId="4" xfId="0" applyFill="1" applyBorder="1" applyAlignment="1" applyProtection="1">
      <alignment horizontal="center" vertical="center" wrapText="1"/>
    </xf>
    <xf numFmtId="0" fontId="0" fillId="0" borderId="4" xfId="0" applyBorder="1" applyAlignment="1" applyProtection="1">
      <alignment horizontal="center" wrapText="1"/>
      <protection locked="0"/>
    </xf>
    <xf numFmtId="0" fontId="0" fillId="0" borderId="47" xfId="0" applyBorder="1" applyAlignment="1" applyProtection="1">
      <alignment horizontal="center"/>
      <protection locked="0"/>
    </xf>
    <xf numFmtId="0" fontId="0" fillId="4" borderId="43" xfId="0" applyFill="1" applyBorder="1" applyAlignment="1" applyProtection="1">
      <alignment horizontal="center"/>
      <protection locked="0"/>
    </xf>
    <xf numFmtId="0" fontId="0" fillId="0" borderId="43" xfId="0" applyBorder="1" applyAlignment="1" applyProtection="1">
      <alignment horizontal="center"/>
      <protection locked="0"/>
    </xf>
    <xf numFmtId="0" fontId="0" fillId="12" borderId="43" xfId="0" applyFill="1" applyBorder="1" applyAlignment="1" applyProtection="1">
      <alignment horizontal="center"/>
    </xf>
    <xf numFmtId="9" fontId="0" fillId="12" borderId="43" xfId="1" applyFont="1" applyFill="1" applyBorder="1" applyAlignment="1" applyProtection="1">
      <alignment horizontal="center"/>
    </xf>
    <xf numFmtId="0" fontId="69" fillId="16" borderId="42" xfId="0" applyFont="1" applyFill="1" applyBorder="1" applyAlignment="1" applyProtection="1">
      <alignment horizontal="center" vertical="center" wrapText="1"/>
    </xf>
    <xf numFmtId="0" fontId="7" fillId="16" borderId="4" xfId="0" applyFont="1" applyFill="1" applyBorder="1" applyAlignment="1" applyProtection="1">
      <alignment horizontal="center" vertical="center"/>
    </xf>
    <xf numFmtId="0" fontId="10" fillId="0" borderId="0" xfId="0" applyFont="1" applyAlignment="1" applyProtection="1">
      <alignment horizontal="left" vertical="top" wrapText="1"/>
      <protection locked="0"/>
    </xf>
    <xf numFmtId="0" fontId="7" fillId="16" borderId="4"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5" fillId="0" borderId="0" xfId="0" applyFont="1" applyAlignment="1" applyProtection="1">
      <alignment horizontal="left" wrapText="1"/>
    </xf>
    <xf numFmtId="0" fontId="59" fillId="0" borderId="33" xfId="0" applyFont="1" applyBorder="1" applyAlignment="1" applyProtection="1">
      <alignment horizontal="center" vertical="center" wrapText="1"/>
    </xf>
    <xf numFmtId="0" fontId="59" fillId="0" borderId="34" xfId="0" applyFont="1" applyBorder="1" applyAlignment="1" applyProtection="1">
      <alignment horizontal="center" vertical="center" wrapText="1"/>
    </xf>
    <xf numFmtId="0" fontId="44" fillId="0" borderId="0" xfId="0" applyFont="1" applyAlignment="1">
      <alignment horizontal="left" wrapText="1"/>
    </xf>
    <xf numFmtId="0" fontId="0" fillId="0" borderId="0" xfId="0" applyAlignment="1" applyProtection="1">
      <alignment horizontal="left" wrapText="1"/>
    </xf>
    <xf numFmtId="0" fontId="39" fillId="0" borderId="0" xfId="0" applyFont="1" applyAlignment="1">
      <alignment horizontal="left" wrapText="1"/>
    </xf>
    <xf numFmtId="0" fontId="99" fillId="0" borderId="0" xfId="0" applyFont="1" applyFill="1" applyBorder="1" applyAlignment="1">
      <alignment horizontal="center"/>
    </xf>
    <xf numFmtId="0" fontId="99" fillId="0" borderId="17" xfId="0" applyFont="1" applyFill="1" applyBorder="1" applyAlignment="1">
      <alignment horizontal="center"/>
    </xf>
    <xf numFmtId="0" fontId="0" fillId="0" borderId="0" xfId="0" applyFont="1" applyAlignment="1" applyProtection="1">
      <alignment horizontal="left" wrapText="1"/>
    </xf>
    <xf numFmtId="0" fontId="117" fillId="18" borderId="0" xfId="0" applyFont="1" applyFill="1" applyAlignment="1" applyProtection="1">
      <alignment horizontal="center" wrapText="1"/>
    </xf>
    <xf numFmtId="0" fontId="118" fillId="23" borderId="0" xfId="0" applyFont="1" applyFill="1" applyAlignment="1" applyProtection="1">
      <alignment horizontal="center" wrapText="1"/>
    </xf>
    <xf numFmtId="0" fontId="19" fillId="0" borderId="0" xfId="5" applyAlignment="1" applyProtection="1">
      <alignment horizontal="center" vertical="top"/>
    </xf>
    <xf numFmtId="0" fontId="10" fillId="0" borderId="0" xfId="0" applyFont="1" applyBorder="1" applyAlignment="1" applyProtection="1">
      <alignment horizontal="left" vertical="top" wrapText="1"/>
    </xf>
    <xf numFmtId="0" fontId="23" fillId="16" borderId="4" xfId="3" applyFont="1" applyFill="1" applyBorder="1" applyAlignment="1" applyProtection="1">
      <alignment horizontal="center" vertical="center" wrapText="1"/>
    </xf>
    <xf numFmtId="0" fontId="7" fillId="18" borderId="4" xfId="0" applyFont="1" applyFill="1" applyBorder="1" applyAlignment="1" applyProtection="1">
      <alignment horizontal="center" vertical="center" wrapText="1"/>
    </xf>
    <xf numFmtId="0" fontId="15" fillId="10" borderId="4" xfId="0"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xf>
    <xf numFmtId="0" fontId="89" fillId="0" borderId="0" xfId="2" applyFont="1" applyAlignment="1" applyProtection="1">
      <alignment horizontal="center" vertical="center" wrapText="1"/>
    </xf>
    <xf numFmtId="0" fontId="74" fillId="0" borderId="19" xfId="0" applyFont="1" applyBorder="1" applyAlignment="1">
      <alignment horizontal="center" wrapText="1"/>
    </xf>
    <xf numFmtId="0" fontId="23" fillId="22" borderId="4" xfId="3" applyFont="1" applyFill="1" applyBorder="1" applyAlignment="1" applyProtection="1">
      <alignment horizontal="center" vertical="center" wrapText="1"/>
    </xf>
    <xf numFmtId="0" fontId="4" fillId="19" borderId="4" xfId="0" applyFont="1" applyFill="1" applyBorder="1" applyAlignment="1" applyProtection="1">
      <alignment horizontal="center" vertical="center" wrapText="1"/>
    </xf>
    <xf numFmtId="0" fontId="60" fillId="17" borderId="4" xfId="0" applyFont="1" applyFill="1" applyBorder="1" applyAlignment="1" applyProtection="1">
      <alignment horizontal="center" vertical="center" wrapText="1"/>
    </xf>
    <xf numFmtId="0" fontId="73" fillId="0" borderId="0" xfId="2" applyFont="1" applyBorder="1" applyAlignment="1" applyProtection="1">
      <alignment horizontal="center"/>
    </xf>
    <xf numFmtId="0" fontId="10" fillId="0" borderId="0" xfId="0" applyFont="1" applyAlignment="1" applyProtection="1">
      <alignment horizontal="left" wrapText="1"/>
    </xf>
    <xf numFmtId="0" fontId="10" fillId="0" borderId="0" xfId="0" applyFont="1" applyAlignment="1" applyProtection="1">
      <alignment horizontal="left" vertical="top" wrapText="1"/>
    </xf>
    <xf numFmtId="0" fontId="89" fillId="0" borderId="0" xfId="2" applyFont="1" applyAlignment="1" applyProtection="1">
      <alignment horizontal="center" wrapText="1"/>
    </xf>
    <xf numFmtId="0" fontId="74" fillId="0" borderId="19" xfId="2" applyFont="1" applyBorder="1" applyAlignment="1" applyProtection="1">
      <alignment horizontal="center" wrapText="1"/>
    </xf>
    <xf numFmtId="0" fontId="98" fillId="10" borderId="4" xfId="0" applyFont="1" applyFill="1" applyBorder="1" applyAlignment="1" applyProtection="1">
      <alignment horizontal="center" vertical="center" wrapText="1"/>
    </xf>
    <xf numFmtId="0" fontId="23" fillId="21" borderId="4" xfId="3" applyFont="1" applyFill="1" applyBorder="1" applyAlignment="1" applyProtection="1">
      <alignment horizontal="center" vertical="center" wrapText="1"/>
    </xf>
    <xf numFmtId="0" fontId="73" fillId="0" borderId="0" xfId="2" applyFont="1" applyBorder="1" applyAlignment="1" applyProtection="1">
      <alignment horizontal="left"/>
    </xf>
    <xf numFmtId="0" fontId="5" fillId="0" borderId="4" xfId="0" applyFont="1" applyFill="1" applyBorder="1" applyAlignment="1" applyProtection="1">
      <alignment horizontal="center" vertical="center" wrapText="1"/>
    </xf>
    <xf numFmtId="0" fontId="4" fillId="10" borderId="4"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3" fillId="0" borderId="36" xfId="2" applyFont="1" applyBorder="1" applyAlignment="1" applyProtection="1">
      <alignment horizontal="left"/>
    </xf>
    <xf numFmtId="0" fontId="72" fillId="0" borderId="48" xfId="2" applyFont="1" applyBorder="1" applyAlignment="1" applyProtection="1">
      <alignment horizontal="center" wrapText="1"/>
    </xf>
    <xf numFmtId="0" fontId="108" fillId="10" borderId="4" xfId="0" applyFont="1" applyFill="1" applyBorder="1" applyAlignment="1" applyProtection="1">
      <alignment horizontal="center" vertical="center" wrapText="1"/>
    </xf>
    <xf numFmtId="0" fontId="7" fillId="25" borderId="4" xfId="0" applyFont="1" applyFill="1" applyBorder="1" applyAlignment="1" applyProtection="1">
      <alignment horizontal="center" vertical="center" wrapText="1"/>
    </xf>
    <xf numFmtId="0" fontId="96" fillId="10" borderId="4" xfId="0" applyFont="1" applyFill="1" applyBorder="1" applyAlignment="1" applyProtection="1">
      <alignment horizontal="center" vertical="center" wrapText="1"/>
    </xf>
    <xf numFmtId="0" fontId="72" fillId="0" borderId="0" xfId="2" applyFont="1" applyAlignment="1" applyProtection="1">
      <alignment horizontal="center" wrapText="1"/>
    </xf>
    <xf numFmtId="0" fontId="5" fillId="0" borderId="0" xfId="0" applyFont="1" applyBorder="1" applyAlignment="1" applyProtection="1">
      <alignment horizontal="left" wrapText="1"/>
    </xf>
    <xf numFmtId="0" fontId="73" fillId="0" borderId="0" xfId="2" applyFont="1" applyBorder="1" applyAlignment="1" applyProtection="1">
      <alignment horizontal="left" wrapText="1"/>
    </xf>
    <xf numFmtId="0" fontId="72" fillId="0" borderId="19" xfId="2" applyFont="1" applyBorder="1" applyAlignment="1" applyProtection="1">
      <alignment horizontal="center" wrapText="1"/>
    </xf>
    <xf numFmtId="0" fontId="97" fillId="17" borderId="4" xfId="0" applyFont="1" applyFill="1" applyBorder="1" applyAlignment="1" applyProtection="1">
      <alignment horizontal="center" vertical="center" wrapText="1"/>
    </xf>
    <xf numFmtId="0" fontId="62" fillId="17" borderId="5" xfId="2" applyFont="1" applyFill="1" applyBorder="1" applyAlignment="1" applyProtection="1">
      <alignment horizontal="center" vertical="center" wrapText="1"/>
    </xf>
    <xf numFmtId="0" fontId="62" fillId="17" borderId="6" xfId="2" applyFont="1" applyFill="1" applyBorder="1" applyAlignment="1" applyProtection="1">
      <alignment horizontal="center" vertical="center" wrapText="1"/>
    </xf>
    <xf numFmtId="0" fontId="62" fillId="17" borderId="32" xfId="2" applyFont="1" applyFill="1" applyBorder="1" applyAlignment="1" applyProtection="1">
      <alignment horizontal="center" vertical="center" wrapText="1"/>
    </xf>
    <xf numFmtId="0" fontId="61" fillId="21" borderId="21" xfId="0" applyFont="1" applyFill="1" applyBorder="1" applyAlignment="1" applyProtection="1">
      <alignment horizontal="center" vertical="center"/>
    </xf>
    <xf numFmtId="0" fontId="61" fillId="21" borderId="22" xfId="0" applyFont="1" applyFill="1" applyBorder="1" applyAlignment="1" applyProtection="1">
      <alignment horizontal="center" vertical="center"/>
    </xf>
    <xf numFmtId="0" fontId="61" fillId="21" borderId="24" xfId="0" applyFont="1" applyFill="1" applyBorder="1" applyAlignment="1" applyProtection="1">
      <alignment horizontal="center" vertical="center"/>
    </xf>
    <xf numFmtId="0" fontId="62" fillId="17" borderId="26" xfId="2" applyFont="1" applyFill="1" applyBorder="1" applyAlignment="1" applyProtection="1">
      <alignment horizontal="center" vertical="center" wrapText="1"/>
    </xf>
    <xf numFmtId="0" fontId="49" fillId="18" borderId="27" xfId="2" applyFont="1" applyFill="1" applyBorder="1" applyAlignment="1" applyProtection="1">
      <alignment horizontal="center" vertical="center" wrapText="1"/>
    </xf>
    <xf numFmtId="0" fontId="49" fillId="18" borderId="21" xfId="2" applyFont="1" applyFill="1" applyBorder="1" applyAlignment="1" applyProtection="1">
      <alignment horizontal="center" vertical="center" wrapText="1"/>
    </xf>
    <xf numFmtId="0" fontId="49" fillId="18" borderId="29" xfId="2" applyFont="1" applyFill="1" applyBorder="1" applyAlignment="1" applyProtection="1">
      <alignment horizontal="center" vertical="center" wrapText="1"/>
    </xf>
    <xf numFmtId="0" fontId="49" fillId="18" borderId="24" xfId="2" applyFont="1" applyFill="1" applyBorder="1" applyAlignment="1" applyProtection="1">
      <alignment horizontal="center" vertical="center" wrapText="1"/>
    </xf>
    <xf numFmtId="0" fontId="61" fillId="21" borderId="5" xfId="0" applyFont="1" applyFill="1" applyBorder="1" applyAlignment="1" applyProtection="1">
      <alignment horizontal="center" vertical="center"/>
    </xf>
    <xf numFmtId="0" fontId="61" fillId="21" borderId="7" xfId="0" applyFont="1" applyFill="1" applyBorder="1" applyAlignment="1" applyProtection="1">
      <alignment horizontal="center" vertical="center"/>
    </xf>
    <xf numFmtId="0" fontId="61" fillId="21" borderId="6" xfId="0" applyFont="1" applyFill="1" applyBorder="1" applyAlignment="1" applyProtection="1">
      <alignment horizontal="center" vertical="center"/>
    </xf>
    <xf numFmtId="0" fontId="3" fillId="10" borderId="25" xfId="0" applyFont="1" applyFill="1" applyBorder="1" applyAlignment="1" applyProtection="1">
      <alignment horizontal="center"/>
    </xf>
    <xf numFmtId="0" fontId="0" fillId="8" borderId="25" xfId="0" applyFill="1" applyBorder="1" applyAlignment="1" applyProtection="1">
      <alignment horizontal="center"/>
    </xf>
    <xf numFmtId="165" fontId="0" fillId="0" borderId="25" xfId="0" applyNumberFormat="1" applyBorder="1" applyAlignment="1" applyProtection="1">
      <alignment horizontal="center"/>
      <protection locked="0"/>
    </xf>
    <xf numFmtId="165" fontId="0" fillId="8" borderId="25" xfId="0" applyNumberFormat="1" applyFill="1" applyBorder="1" applyAlignment="1" applyProtection="1">
      <alignment horizontal="center"/>
    </xf>
    <xf numFmtId="0" fontId="3" fillId="11" borderId="4" xfId="0" applyFont="1" applyFill="1" applyBorder="1" applyAlignment="1" applyProtection="1">
      <alignment horizontal="center"/>
    </xf>
    <xf numFmtId="0" fontId="0" fillId="8" borderId="4" xfId="0" applyFill="1" applyBorder="1" applyAlignment="1" applyProtection="1">
      <alignment horizontal="center"/>
    </xf>
    <xf numFmtId="165" fontId="0" fillId="0" borderId="4" xfId="0" applyNumberFormat="1" applyBorder="1" applyAlignment="1" applyProtection="1">
      <alignment horizontal="center"/>
      <protection locked="0"/>
    </xf>
    <xf numFmtId="165" fontId="0" fillId="8" borderId="4" xfId="0" applyNumberFormat="1" applyFill="1" applyBorder="1" applyAlignment="1" applyProtection="1">
      <alignment horizontal="center"/>
    </xf>
    <xf numFmtId="0" fontId="67" fillId="19" borderId="4" xfId="0" applyFont="1" applyFill="1" applyBorder="1" applyAlignment="1" applyProtection="1">
      <alignment horizontal="center" vertical="center"/>
    </xf>
    <xf numFmtId="0" fontId="77" fillId="16" borderId="4" xfId="0" applyFont="1" applyFill="1" applyBorder="1" applyAlignment="1" applyProtection="1">
      <alignment horizontal="center" vertical="center"/>
    </xf>
    <xf numFmtId="0" fontId="77" fillId="16" borderId="25" xfId="0" applyFont="1" applyFill="1" applyBorder="1" applyAlignment="1" applyProtection="1">
      <alignment horizontal="center" vertical="center"/>
    </xf>
    <xf numFmtId="0" fontId="3" fillId="15" borderId="4" xfId="0" applyFont="1" applyFill="1" applyBorder="1" applyAlignment="1" applyProtection="1">
      <alignment horizontal="center"/>
    </xf>
    <xf numFmtId="0" fontId="7" fillId="16" borderId="4" xfId="0" applyFont="1" applyFill="1" applyBorder="1" applyAlignment="1" applyProtection="1">
      <alignment horizontal="center" vertical="center"/>
    </xf>
    <xf numFmtId="0" fontId="7" fillId="20" borderId="4" xfId="0" applyFont="1" applyFill="1" applyBorder="1" applyAlignment="1" applyProtection="1">
      <alignment horizontal="center" vertical="center"/>
    </xf>
    <xf numFmtId="0" fontId="4" fillId="11" borderId="4" xfId="3" applyFont="1" applyFill="1" applyBorder="1" applyAlignment="1" applyProtection="1">
      <alignment horizontal="center" vertical="center" wrapText="1"/>
    </xf>
    <xf numFmtId="0" fontId="7" fillId="23" borderId="4" xfId="3" applyFont="1" applyFill="1" applyBorder="1" applyAlignment="1" applyProtection="1">
      <alignment horizontal="center" vertical="center" wrapText="1"/>
    </xf>
    <xf numFmtId="165" fontId="0" fillId="6" borderId="4" xfId="0" applyNumberFormat="1" applyFill="1" applyBorder="1" applyAlignment="1" applyProtection="1">
      <alignment horizontal="center"/>
    </xf>
    <xf numFmtId="166" fontId="0" fillId="8" borderId="4" xfId="1" applyNumberFormat="1" applyFont="1" applyFill="1" applyBorder="1" applyAlignment="1" applyProtection="1">
      <alignment horizontal="center"/>
    </xf>
    <xf numFmtId="0" fontId="2" fillId="15" borderId="4"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11" fillId="0" borderId="0" xfId="0" applyFont="1" applyAlignment="1" applyProtection="1">
      <alignment horizontal="left" vertical="top" wrapText="1"/>
    </xf>
    <xf numFmtId="0" fontId="67" fillId="19" borderId="4" xfId="0" applyFont="1" applyFill="1" applyBorder="1" applyAlignment="1" applyProtection="1">
      <alignment horizontal="center" vertical="center" wrapText="1"/>
    </xf>
    <xf numFmtId="0" fontId="2" fillId="0" borderId="4" xfId="0" applyFont="1" applyBorder="1" applyAlignment="1" applyProtection="1">
      <alignment horizontal="center"/>
    </xf>
    <xf numFmtId="0" fontId="2" fillId="11" borderId="4" xfId="0" applyFont="1" applyFill="1" applyBorder="1" applyAlignment="1" applyProtection="1">
      <alignment horizontal="center"/>
    </xf>
    <xf numFmtId="0" fontId="7" fillId="20" borderId="4" xfId="0" applyFont="1" applyFill="1" applyBorder="1" applyAlignment="1" applyProtection="1">
      <alignment horizontal="center"/>
    </xf>
    <xf numFmtId="0" fontId="5" fillId="0" borderId="4" xfId="4" applyFont="1" applyFill="1" applyBorder="1" applyAlignment="1" applyProtection="1">
      <alignment horizontal="center" vertical="center"/>
      <protection locked="0"/>
    </xf>
    <xf numFmtId="0" fontId="71" fillId="0" borderId="0" xfId="2" applyFont="1" applyBorder="1" applyAlignment="1" applyProtection="1">
      <alignment horizontal="left"/>
    </xf>
    <xf numFmtId="0" fontId="41" fillId="15" borderId="4" xfId="0" applyFont="1" applyFill="1" applyBorder="1" applyAlignment="1" applyProtection="1">
      <alignment horizontal="center" vertical="center"/>
    </xf>
    <xf numFmtId="0" fontId="112" fillId="16" borderId="4" xfId="0" applyFont="1" applyFill="1" applyBorder="1" applyAlignment="1" applyProtection="1">
      <alignment horizontal="center" vertical="center"/>
    </xf>
    <xf numFmtId="0" fontId="10" fillId="0" borderId="0" xfId="0" applyFont="1" applyAlignment="1">
      <alignment horizontal="left" vertical="top" wrapText="1"/>
    </xf>
    <xf numFmtId="0" fontId="76" fillId="0" borderId="35" xfId="2" applyFont="1" applyBorder="1" applyAlignment="1" applyProtection="1">
      <alignment horizontal="left"/>
    </xf>
    <xf numFmtId="0" fontId="112" fillId="20" borderId="4" xfId="0" applyFont="1" applyFill="1" applyBorder="1" applyAlignment="1" applyProtection="1">
      <alignment horizontal="center" vertical="center"/>
    </xf>
    <xf numFmtId="0" fontId="11" fillId="0" borderId="0" xfId="0" applyFont="1" applyAlignment="1" applyProtection="1">
      <alignment horizontal="left" wrapText="1"/>
    </xf>
    <xf numFmtId="0" fontId="11" fillId="0" borderId="4" xfId="0" applyFont="1" applyBorder="1" applyAlignment="1" applyProtection="1">
      <alignment horizontal="left" vertical="top" wrapText="1"/>
    </xf>
    <xf numFmtId="0" fontId="74" fillId="0" borderId="0" xfId="2" applyFont="1" applyBorder="1" applyAlignment="1" applyProtection="1">
      <alignment horizontal="center"/>
    </xf>
    <xf numFmtId="0" fontId="0" fillId="0" borderId="30"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114" fillId="0" borderId="4" xfId="0" applyFont="1" applyBorder="1" applyAlignment="1">
      <alignment horizontal="center" vertical="center"/>
    </xf>
    <xf numFmtId="0" fontId="61" fillId="20" borderId="49" xfId="0" applyFont="1" applyFill="1" applyBorder="1" applyAlignment="1" applyProtection="1">
      <alignment horizontal="center" vertical="center"/>
    </xf>
    <xf numFmtId="0" fontId="61" fillId="20" borderId="50" xfId="0" applyFont="1" applyFill="1" applyBorder="1" applyAlignment="1" applyProtection="1">
      <alignment horizontal="center" vertical="center"/>
    </xf>
    <xf numFmtId="0" fontId="7" fillId="17" borderId="27" xfId="0" applyFont="1" applyFill="1" applyBorder="1" applyAlignment="1">
      <alignment horizontal="center" vertical="center" wrapText="1"/>
    </xf>
    <xf numFmtId="0" fontId="7" fillId="17" borderId="21" xfId="0" applyFont="1" applyFill="1" applyBorder="1" applyAlignment="1">
      <alignment horizontal="center" vertical="center" wrapText="1"/>
    </xf>
    <xf numFmtId="0" fontId="7" fillId="17" borderId="29" xfId="0" applyFont="1" applyFill="1" applyBorder="1" applyAlignment="1">
      <alignment horizontal="center" vertical="center" wrapText="1"/>
    </xf>
    <xf numFmtId="0" fontId="7" fillId="17" borderId="24" xfId="0" applyFont="1" applyFill="1" applyBorder="1" applyAlignment="1">
      <alignment horizontal="center" vertical="center" wrapText="1"/>
    </xf>
    <xf numFmtId="0" fontId="2" fillId="15" borderId="30" xfId="0" applyFont="1" applyFill="1" applyBorder="1" applyAlignment="1">
      <alignment horizontal="center" vertical="center" wrapText="1"/>
    </xf>
    <xf numFmtId="0" fontId="2" fillId="15" borderId="31" xfId="0" applyFont="1" applyFill="1" applyBorder="1" applyAlignment="1">
      <alignment horizontal="center" vertical="center" wrapText="1"/>
    </xf>
    <xf numFmtId="0" fontId="2" fillId="15" borderId="27" xfId="0" applyFont="1" applyFill="1" applyBorder="1" applyAlignment="1">
      <alignment horizontal="center" vertical="center" wrapText="1"/>
    </xf>
    <xf numFmtId="0" fontId="2" fillId="15" borderId="21" xfId="0" applyFont="1" applyFill="1" applyBorder="1" applyAlignment="1">
      <alignment horizontal="center" vertical="center" wrapText="1"/>
    </xf>
    <xf numFmtId="0" fontId="2" fillId="15" borderId="29" xfId="0" applyFont="1" applyFill="1" applyBorder="1" applyAlignment="1">
      <alignment horizontal="center" vertical="center" wrapText="1"/>
    </xf>
    <xf numFmtId="0" fontId="2" fillId="15" borderId="24" xfId="0" applyFont="1" applyFill="1" applyBorder="1" applyAlignment="1">
      <alignment horizontal="center" vertical="center" wrapText="1"/>
    </xf>
    <xf numFmtId="0" fontId="7" fillId="23" borderId="30" xfId="0" applyFont="1" applyFill="1" applyBorder="1" applyAlignment="1">
      <alignment horizontal="center"/>
    </xf>
    <xf numFmtId="0" fontId="7" fillId="23" borderId="31" xfId="0" applyFont="1" applyFill="1" applyBorder="1" applyAlignment="1">
      <alignment horizontal="center"/>
    </xf>
    <xf numFmtId="0" fontId="2" fillId="15" borderId="30" xfId="0" applyFont="1" applyFill="1" applyBorder="1" applyAlignment="1">
      <alignment horizontal="center" vertical="center"/>
    </xf>
    <xf numFmtId="0" fontId="2" fillId="15" borderId="31" xfId="0" applyFont="1" applyFill="1" applyBorder="1" applyAlignment="1">
      <alignment horizontal="center" vertical="center"/>
    </xf>
    <xf numFmtId="0" fontId="68" fillId="16" borderId="4" xfId="0" applyFont="1" applyFill="1" applyBorder="1" applyAlignment="1" applyProtection="1">
      <alignment horizontal="center" vertical="center" wrapText="1"/>
    </xf>
    <xf numFmtId="0" fontId="61" fillId="19" borderId="55" xfId="0" applyFont="1" applyFill="1" applyBorder="1" applyAlignment="1" applyProtection="1">
      <alignment horizontal="center" vertical="center"/>
    </xf>
    <xf numFmtId="0" fontId="61" fillId="19" borderId="52" xfId="0" applyFont="1" applyFill="1" applyBorder="1" applyAlignment="1" applyProtection="1">
      <alignment horizontal="center" vertical="center"/>
    </xf>
    <xf numFmtId="0" fontId="61" fillId="19" borderId="51" xfId="0" applyFont="1" applyFill="1" applyBorder="1" applyAlignment="1" applyProtection="1">
      <alignment horizontal="center" vertical="center"/>
    </xf>
    <xf numFmtId="0" fontId="61" fillId="19" borderId="49" xfId="0" applyFont="1" applyFill="1" applyBorder="1" applyAlignment="1" applyProtection="1">
      <alignment horizontal="center" vertical="center"/>
    </xf>
    <xf numFmtId="0" fontId="61" fillId="19" borderId="50" xfId="0" applyFont="1" applyFill="1" applyBorder="1" applyAlignment="1" applyProtection="1">
      <alignment horizontal="center" vertical="center"/>
    </xf>
    <xf numFmtId="0" fontId="67" fillId="20" borderId="27" xfId="0" applyFont="1" applyFill="1" applyBorder="1" applyAlignment="1">
      <alignment horizontal="center" vertical="center" wrapText="1"/>
    </xf>
    <xf numFmtId="0" fontId="67" fillId="20" borderId="21" xfId="0" applyFont="1" applyFill="1" applyBorder="1" applyAlignment="1">
      <alignment horizontal="center" vertical="center" wrapText="1"/>
    </xf>
    <xf numFmtId="0" fontId="67" fillId="20" borderId="29" xfId="0" applyFont="1" applyFill="1" applyBorder="1" applyAlignment="1">
      <alignment horizontal="center" vertical="center" wrapText="1"/>
    </xf>
    <xf numFmtId="0" fontId="67" fillId="20" borderId="24"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32" fillId="15" borderId="4" xfId="0" applyFont="1" applyFill="1" applyBorder="1" applyAlignment="1">
      <alignment horizontal="center" vertical="center" wrapText="1"/>
    </xf>
    <xf numFmtId="0" fontId="7" fillId="20" borderId="27" xfId="0" applyFont="1" applyFill="1" applyBorder="1" applyAlignment="1">
      <alignment horizontal="center" vertical="center" wrapText="1"/>
    </xf>
    <xf numFmtId="0" fontId="7" fillId="20" borderId="21" xfId="0" applyFont="1" applyFill="1" applyBorder="1" applyAlignment="1">
      <alignment horizontal="center" vertical="center" wrapText="1"/>
    </xf>
    <xf numFmtId="0" fontId="7" fillId="20" borderId="29" xfId="0" applyFont="1" applyFill="1" applyBorder="1" applyAlignment="1">
      <alignment horizontal="center" vertical="center" wrapText="1"/>
    </xf>
    <xf numFmtId="0" fontId="7" fillId="20" borderId="24" xfId="0" applyFont="1" applyFill="1" applyBorder="1" applyAlignment="1">
      <alignment horizontal="center" vertical="center" wrapText="1"/>
    </xf>
    <xf numFmtId="165" fontId="5" fillId="3" borderId="4" xfId="6" applyNumberFormat="1" applyFont="1" applyFill="1" applyBorder="1" applyAlignment="1">
      <alignment horizontal="center" vertical="center" wrapText="1"/>
    </xf>
    <xf numFmtId="0" fontId="2" fillId="0" borderId="0" xfId="0" applyFont="1" applyBorder="1" applyAlignment="1">
      <alignment horizontal="center"/>
    </xf>
    <xf numFmtId="0" fontId="61" fillId="23" borderId="4" xfId="0" applyFont="1" applyFill="1" applyBorder="1" applyAlignment="1">
      <alignment horizontal="center"/>
    </xf>
    <xf numFmtId="0" fontId="2" fillId="0" borderId="4" xfId="0" applyFont="1" applyBorder="1" applyAlignment="1" applyProtection="1">
      <alignment horizontal="center" vertical="center"/>
      <protection locked="0"/>
    </xf>
    <xf numFmtId="0" fontId="12" fillId="11" borderId="4" xfId="0" applyFont="1" applyFill="1" applyBorder="1" applyAlignment="1">
      <alignment horizontal="center" vertical="center" wrapText="1"/>
    </xf>
    <xf numFmtId="0" fontId="64" fillId="16" borderId="4" xfId="0" applyFont="1" applyFill="1" applyBorder="1" applyAlignment="1">
      <alignment horizontal="center" vertical="center" textRotation="90"/>
    </xf>
    <xf numFmtId="0" fontId="2" fillId="15" borderId="4" xfId="0" applyFont="1" applyFill="1" applyBorder="1" applyAlignment="1">
      <alignment horizontal="center" vertical="center" wrapText="1"/>
    </xf>
    <xf numFmtId="0" fontId="67" fillId="20" borderId="4" xfId="0" applyFont="1" applyFill="1" applyBorder="1" applyAlignment="1">
      <alignment horizontal="center" vertical="center" wrapText="1"/>
    </xf>
    <xf numFmtId="0" fontId="61" fillId="17" borderId="4" xfId="0" applyFont="1" applyFill="1" applyBorder="1" applyAlignment="1">
      <alignment horizontal="center"/>
    </xf>
    <xf numFmtId="0" fontId="65" fillId="20" borderId="4" xfId="0" applyFont="1" applyFill="1" applyBorder="1" applyAlignment="1">
      <alignment horizontal="center" vertical="center" wrapText="1"/>
    </xf>
    <xf numFmtId="0" fontId="7" fillId="17" borderId="4" xfId="0" applyFont="1" applyFill="1" applyBorder="1" applyAlignment="1">
      <alignment horizontal="center" vertical="center" wrapText="1"/>
    </xf>
    <xf numFmtId="0" fontId="66" fillId="20" borderId="4" xfId="0" applyFont="1" applyFill="1" applyBorder="1" applyAlignment="1">
      <alignment horizontal="center" vertical="center" wrapText="1"/>
    </xf>
    <xf numFmtId="0" fontId="12" fillId="15" borderId="4" xfId="0" applyFont="1" applyFill="1" applyBorder="1" applyAlignment="1">
      <alignment horizontal="center" vertical="center" wrapText="1"/>
    </xf>
    <xf numFmtId="0" fontId="69" fillId="17" borderId="4" xfId="0" applyFont="1" applyFill="1" applyBorder="1" applyAlignment="1">
      <alignment horizontal="center" vertical="center" wrapText="1"/>
    </xf>
    <xf numFmtId="0" fontId="5" fillId="3" borderId="4" xfId="4" applyFont="1" applyBorder="1" applyAlignment="1">
      <alignment horizontal="center" vertical="center" wrapText="1"/>
    </xf>
    <xf numFmtId="0" fontId="23" fillId="16" borderId="4" xfId="0" applyFont="1" applyFill="1" applyBorder="1" applyAlignment="1">
      <alignment horizontal="center" vertical="center" textRotation="90"/>
    </xf>
    <xf numFmtId="0" fontId="116" fillId="0" borderId="0" xfId="2" applyFont="1" applyAlignment="1" applyProtection="1">
      <alignment horizontal="left" vertical="top" wrapText="1"/>
    </xf>
    <xf numFmtId="0" fontId="88" fillId="0" borderId="0" xfId="0" applyFont="1" applyBorder="1" applyAlignment="1">
      <alignment horizontal="left"/>
    </xf>
    <xf numFmtId="0" fontId="93" fillId="16" borderId="4" xfId="0" applyFont="1" applyFill="1" applyBorder="1" applyAlignment="1" applyProtection="1">
      <alignment horizontal="center" vertical="center" wrapText="1"/>
      <protection locked="0"/>
    </xf>
    <xf numFmtId="0" fontId="44" fillId="0" borderId="0" xfId="0" applyFont="1" applyFill="1" applyAlignment="1">
      <alignment horizontal="left" wrapText="1"/>
    </xf>
    <xf numFmtId="0" fontId="103" fillId="15" borderId="4" xfId="0" applyFont="1" applyFill="1" applyBorder="1" applyAlignment="1" applyProtection="1">
      <alignment horizontal="center" vertical="center"/>
    </xf>
    <xf numFmtId="0" fontId="2" fillId="10" borderId="4" xfId="0" applyFont="1" applyFill="1" applyBorder="1" applyAlignment="1" applyProtection="1">
      <alignment horizontal="center" vertical="center" wrapText="1"/>
      <protection locked="0"/>
    </xf>
    <xf numFmtId="0" fontId="7" fillId="19" borderId="4" xfId="0" applyFont="1" applyFill="1" applyBorder="1" applyAlignment="1" applyProtection="1">
      <alignment horizontal="center" vertical="center" wrapText="1"/>
      <protection locked="0"/>
    </xf>
    <xf numFmtId="0" fontId="7" fillId="17" borderId="4" xfId="0" applyFont="1" applyFill="1" applyBorder="1" applyAlignment="1" applyProtection="1">
      <alignment horizontal="center"/>
      <protection locked="0"/>
    </xf>
    <xf numFmtId="0" fontId="2" fillId="15" borderId="4" xfId="0" applyFont="1" applyFill="1" applyBorder="1" applyAlignment="1" applyProtection="1">
      <alignment horizontal="center" vertical="center" wrapText="1"/>
      <protection locked="0"/>
    </xf>
    <xf numFmtId="0" fontId="61" fillId="19" borderId="4" xfId="0" applyFont="1" applyFill="1" applyBorder="1" applyAlignment="1" applyProtection="1">
      <alignment horizontal="center" vertical="center"/>
    </xf>
    <xf numFmtId="0" fontId="61" fillId="20" borderId="4" xfId="0" applyFont="1" applyFill="1" applyBorder="1" applyAlignment="1" applyProtection="1">
      <alignment horizontal="center" vertical="center"/>
    </xf>
    <xf numFmtId="0" fontId="7" fillId="17" borderId="4" xfId="0" applyFont="1" applyFill="1" applyBorder="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102" fillId="17" borderId="0" xfId="0" applyFont="1" applyFill="1" applyBorder="1" applyAlignment="1" applyProtection="1">
      <alignment horizontal="center" vertical="center" wrapText="1"/>
    </xf>
    <xf numFmtId="0" fontId="102" fillId="17" borderId="46" xfId="0" applyFont="1" applyFill="1" applyBorder="1" applyAlignment="1" applyProtection="1">
      <alignment horizontal="center" vertical="center" wrapText="1"/>
    </xf>
    <xf numFmtId="0" fontId="68" fillId="22" borderId="38" xfId="0" applyFont="1" applyFill="1" applyBorder="1" applyAlignment="1" applyProtection="1">
      <alignment horizontal="center"/>
    </xf>
    <xf numFmtId="0" fontId="68" fillId="22" borderId="39" xfId="0" applyFont="1" applyFill="1" applyBorder="1" applyAlignment="1" applyProtection="1">
      <alignment horizontal="center"/>
    </xf>
    <xf numFmtId="0" fontId="13" fillId="15" borderId="4" xfId="0" applyFont="1" applyFill="1" applyBorder="1" applyAlignment="1" applyProtection="1">
      <alignment horizontal="center" vertical="center" wrapText="1"/>
      <protection locked="0"/>
    </xf>
    <xf numFmtId="0" fontId="69" fillId="22" borderId="44" xfId="0" applyFont="1" applyFill="1" applyBorder="1" applyAlignment="1" applyProtection="1">
      <alignment horizontal="center" wrapText="1"/>
    </xf>
    <xf numFmtId="0" fontId="69" fillId="22" borderId="45" xfId="0" applyFont="1" applyFill="1" applyBorder="1" applyAlignment="1" applyProtection="1">
      <alignment horizontal="center" wrapText="1"/>
    </xf>
    <xf numFmtId="0" fontId="68" fillId="22" borderId="40" xfId="0" applyFont="1" applyFill="1" applyBorder="1" applyAlignment="1" applyProtection="1">
      <alignment horizontal="center"/>
    </xf>
    <xf numFmtId="0" fontId="68" fillId="22" borderId="41" xfId="0" applyFont="1" applyFill="1" applyBorder="1" applyAlignment="1" applyProtection="1">
      <alignment horizontal="center"/>
    </xf>
    <xf numFmtId="0" fontId="32" fillId="4" borderId="0"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wrapText="1"/>
      <protection locked="0"/>
    </xf>
    <xf numFmtId="0" fontId="12" fillId="11" borderId="2" xfId="0" applyFont="1" applyFill="1" applyBorder="1" applyAlignment="1" applyProtection="1">
      <alignment horizontal="center" vertical="center" wrapText="1"/>
      <protection locked="0"/>
    </xf>
    <xf numFmtId="0" fontId="5" fillId="3" borderId="2" xfId="4" applyFont="1" applyBorder="1" applyAlignment="1" applyProtection="1">
      <alignment horizontal="center" vertical="center" wrapText="1"/>
    </xf>
    <xf numFmtId="0" fontId="61" fillId="19" borderId="2" xfId="0" applyFont="1" applyFill="1" applyBorder="1" applyAlignment="1" applyProtection="1">
      <alignment horizontal="center"/>
      <protection locked="0"/>
    </xf>
    <xf numFmtId="0" fontId="23" fillId="16" borderId="10" xfId="0" applyFont="1" applyFill="1" applyBorder="1" applyAlignment="1" applyProtection="1">
      <alignment horizontal="center" vertical="center" textRotation="90"/>
      <protection locked="0"/>
    </xf>
    <xf numFmtId="0" fontId="23" fillId="16" borderId="1" xfId="0" applyFont="1" applyFill="1" applyBorder="1" applyAlignment="1" applyProtection="1">
      <alignment horizontal="center" vertical="center" textRotation="90"/>
      <protection locked="0"/>
    </xf>
    <xf numFmtId="0" fontId="23" fillId="16" borderId="11" xfId="0" applyFont="1" applyFill="1" applyBorder="1" applyAlignment="1" applyProtection="1">
      <alignment horizontal="center" vertical="center" textRotation="90"/>
      <protection locked="0"/>
    </xf>
    <xf numFmtId="0" fontId="32" fillId="15" borderId="2"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88" fillId="0" borderId="0" xfId="0" applyFont="1" applyBorder="1" applyAlignment="1" applyProtection="1">
      <alignment horizontal="left"/>
      <protection locked="0"/>
    </xf>
    <xf numFmtId="0" fontId="12" fillId="15" borderId="4" xfId="0" applyFont="1" applyFill="1" applyBorder="1" applyAlignment="1" applyProtection="1">
      <alignment horizontal="center" vertical="center" wrapText="1"/>
      <protection locked="0"/>
    </xf>
    <xf numFmtId="0" fontId="69" fillId="19" borderId="4" xfId="0" applyFont="1" applyFill="1" applyBorder="1" applyAlignment="1" applyProtection="1">
      <alignment horizontal="center" vertical="center" wrapText="1"/>
      <protection locked="0"/>
    </xf>
    <xf numFmtId="0" fontId="68" fillId="19" borderId="4" xfId="0" applyFont="1" applyFill="1" applyBorder="1" applyAlignment="1" applyProtection="1">
      <alignment horizontal="center"/>
      <protection locked="0"/>
    </xf>
    <xf numFmtId="0" fontId="12" fillId="6" borderId="4" xfId="0" applyFont="1" applyFill="1" applyBorder="1" applyAlignment="1" applyProtection="1">
      <alignment horizontal="center" vertical="center" wrapText="1"/>
      <protection locked="0"/>
    </xf>
    <xf numFmtId="0" fontId="32" fillId="10" borderId="4" xfId="0" applyFont="1" applyFill="1" applyBorder="1" applyAlignment="1" applyProtection="1">
      <alignment horizontal="center" vertical="center" wrapText="1"/>
      <protection locked="0"/>
    </xf>
    <xf numFmtId="0" fontId="23" fillId="16" borderId="4" xfId="0" applyFont="1" applyFill="1" applyBorder="1" applyAlignment="1" applyProtection="1">
      <alignment horizontal="center" vertical="center" textRotation="90"/>
      <protection locked="0"/>
    </xf>
    <xf numFmtId="0" fontId="0" fillId="0" borderId="3"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5" fillId="3" borderId="4" xfId="4" applyFont="1" applyBorder="1" applyAlignment="1" applyProtection="1">
      <alignment horizontal="center" vertical="center" wrapText="1"/>
    </xf>
    <xf numFmtId="0" fontId="23" fillId="16" borderId="2" xfId="0" applyFont="1" applyFill="1" applyBorder="1" applyAlignment="1" applyProtection="1">
      <alignment horizontal="center" vertical="center" textRotation="90"/>
      <protection locked="0"/>
    </xf>
    <xf numFmtId="165" fontId="5" fillId="3" borderId="4" xfId="4" applyNumberFormat="1" applyFont="1" applyBorder="1" applyAlignment="1" applyProtection="1">
      <alignment horizontal="center" vertical="center" wrapText="1"/>
    </xf>
    <xf numFmtId="0" fontId="61" fillId="17" borderId="4" xfId="0" applyFont="1" applyFill="1" applyBorder="1" applyAlignment="1" applyProtection="1">
      <alignment horizontal="center"/>
      <protection locked="0"/>
    </xf>
    <xf numFmtId="0" fontId="11" fillId="0" borderId="0" xfId="0" applyFont="1" applyFill="1" applyAlignment="1" applyProtection="1">
      <alignment horizontal="left" vertical="top" wrapText="1"/>
      <protection locked="0"/>
    </xf>
    <xf numFmtId="0" fontId="89" fillId="0" borderId="0" xfId="2" applyFont="1" applyAlignment="1" applyProtection="1">
      <alignment horizontal="center" wrapText="1"/>
      <protection locked="0"/>
    </xf>
    <xf numFmtId="0" fontId="69" fillId="17" borderId="4" xfId="0" applyFont="1" applyFill="1" applyBorder="1" applyAlignment="1" applyProtection="1">
      <alignment horizontal="center" vertical="center" wrapText="1"/>
      <protection locked="0"/>
    </xf>
    <xf numFmtId="0" fontId="12" fillId="11" borderId="4" xfId="0" applyFont="1" applyFill="1" applyBorder="1" applyAlignment="1" applyProtection="1">
      <alignment horizontal="center" vertical="center" wrapText="1"/>
      <protection locked="0"/>
    </xf>
    <xf numFmtId="0" fontId="32" fillId="15" borderId="4" xfId="0" applyFont="1" applyFill="1" applyBorder="1" applyAlignment="1" applyProtection="1">
      <alignment horizontal="center" vertical="center" wrapText="1"/>
      <protection locked="0"/>
    </xf>
    <xf numFmtId="0" fontId="78" fillId="0" borderId="0" xfId="2" applyFont="1" applyAlignment="1" applyProtection="1">
      <alignment horizontal="left" vertical="top" wrapText="1"/>
      <protection locked="0"/>
    </xf>
    <xf numFmtId="0" fontId="7" fillId="17" borderId="4" xfId="0" applyFont="1" applyFill="1" applyBorder="1" applyAlignment="1" applyProtection="1">
      <alignment horizontal="center" vertical="center"/>
    </xf>
    <xf numFmtId="0" fontId="7" fillId="21" borderId="4" xfId="0" applyFont="1" applyFill="1" applyBorder="1" applyAlignment="1" applyProtection="1">
      <alignment horizontal="center" vertical="center" wrapText="1"/>
    </xf>
    <xf numFmtId="0" fontId="68" fillId="16" borderId="4" xfId="2" applyFont="1" applyFill="1" applyBorder="1" applyAlignment="1" applyProtection="1">
      <alignment horizontal="center" vertical="top" wrapText="1"/>
    </xf>
    <xf numFmtId="0" fontId="7" fillId="16" borderId="4" xfId="0" applyFont="1" applyFill="1" applyBorder="1" applyAlignment="1" applyProtection="1">
      <alignment horizontal="center" vertical="center" wrapText="1"/>
    </xf>
    <xf numFmtId="0" fontId="78" fillId="0" borderId="0" xfId="2" applyFont="1" applyAlignment="1" applyProtection="1">
      <alignment horizontal="center" wrapText="1"/>
    </xf>
    <xf numFmtId="0" fontId="81" fillId="0" borderId="0" xfId="0" applyFont="1" applyBorder="1" applyAlignment="1" applyProtection="1">
      <alignment horizontal="left"/>
    </xf>
    <xf numFmtId="0" fontId="14" fillId="0" borderId="0" xfId="0" applyFont="1" applyAlignment="1" applyProtection="1">
      <alignment horizontal="left" wrapText="1"/>
    </xf>
    <xf numFmtId="0" fontId="90" fillId="16" borderId="4" xfId="0" applyFont="1" applyFill="1" applyBorder="1" applyAlignment="1" applyProtection="1">
      <alignment horizontal="center" vertical="center"/>
    </xf>
    <xf numFmtId="0" fontId="26" fillId="0" borderId="28" xfId="0" applyFont="1" applyBorder="1" applyAlignment="1" applyProtection="1">
      <alignment horizontal="left" vertical="center" indent="4"/>
    </xf>
    <xf numFmtId="0" fontId="26" fillId="0" borderId="0" xfId="0" applyFont="1" applyBorder="1" applyAlignment="1" applyProtection="1">
      <alignment horizontal="left" vertical="center" indent="4"/>
    </xf>
    <xf numFmtId="0" fontId="26" fillId="0" borderId="4" xfId="0" applyFont="1" applyBorder="1" applyAlignment="1" applyProtection="1">
      <alignment horizontal="center" vertical="center" wrapText="1"/>
    </xf>
    <xf numFmtId="0" fontId="55" fillId="0" borderId="21" xfId="0" applyFont="1" applyBorder="1" applyAlignment="1" applyProtection="1">
      <alignment horizontal="center" wrapText="1"/>
    </xf>
    <xf numFmtId="0" fontId="55" fillId="0" borderId="22" xfId="0" applyFont="1" applyBorder="1" applyAlignment="1" applyProtection="1">
      <alignment horizontal="center" wrapText="1"/>
    </xf>
    <xf numFmtId="166" fontId="0" fillId="10" borderId="4" xfId="1" applyNumberFormat="1" applyFont="1" applyFill="1" applyBorder="1" applyAlignment="1" applyProtection="1">
      <alignment horizontal="center" vertical="center"/>
    </xf>
    <xf numFmtId="0" fontId="53" fillId="11" borderId="4" xfId="0" applyFont="1" applyFill="1" applyBorder="1" applyAlignment="1" applyProtection="1">
      <alignment horizontal="center" vertical="center" wrapText="1"/>
    </xf>
    <xf numFmtId="0" fontId="29" fillId="13" borderId="27" xfId="0" applyFont="1" applyFill="1" applyBorder="1" applyAlignment="1" applyProtection="1">
      <alignment horizontal="center" vertical="center" wrapText="1"/>
    </xf>
    <xf numFmtId="0" fontId="29" fillId="13" borderId="28" xfId="0" applyFont="1" applyFill="1" applyBorder="1" applyAlignment="1" applyProtection="1">
      <alignment horizontal="center" vertical="center" wrapText="1"/>
    </xf>
    <xf numFmtId="0" fontId="29" fillId="13" borderId="29" xfId="0" applyFont="1" applyFill="1" applyBorder="1" applyAlignment="1" applyProtection="1">
      <alignment horizontal="center" vertical="center" wrapText="1"/>
    </xf>
    <xf numFmtId="0" fontId="29" fillId="13" borderId="4" xfId="0" applyFont="1" applyFill="1" applyBorder="1" applyAlignment="1" applyProtection="1">
      <alignment horizontal="center" vertical="center" wrapText="1"/>
    </xf>
    <xf numFmtId="0" fontId="29" fillId="11" borderId="4" xfId="0" applyFont="1" applyFill="1" applyBorder="1" applyAlignment="1" applyProtection="1">
      <alignment horizontal="center" vertical="center" wrapText="1"/>
    </xf>
    <xf numFmtId="0" fontId="67" fillId="16" borderId="4" xfId="0" applyFont="1" applyFill="1" applyBorder="1" applyAlignment="1" applyProtection="1">
      <alignment horizontal="center" vertical="center" wrapText="1"/>
    </xf>
    <xf numFmtId="0" fontId="29" fillId="13" borderId="4" xfId="0" applyFont="1" applyFill="1" applyBorder="1" applyAlignment="1" applyProtection="1">
      <alignment horizontal="center" vertical="center" textRotation="90" wrapText="1"/>
    </xf>
    <xf numFmtId="0" fontId="32" fillId="12" borderId="4" xfId="0" applyFont="1" applyFill="1" applyBorder="1" applyAlignment="1" applyProtection="1">
      <alignment horizontal="center" vertical="center" textRotation="90" wrapText="1"/>
    </xf>
    <xf numFmtId="0" fontId="24" fillId="13" borderId="4" xfId="0" applyFont="1" applyFill="1" applyBorder="1" applyAlignment="1" applyProtection="1">
      <alignment horizontal="center" vertical="center" wrapText="1"/>
    </xf>
    <xf numFmtId="0" fontId="44" fillId="0" borderId="0" xfId="0" applyFont="1" applyAlignment="1" applyProtection="1">
      <alignment horizontal="left" vertical="top" wrapText="1"/>
    </xf>
    <xf numFmtId="0" fontId="24" fillId="13" borderId="27" xfId="0" applyFont="1" applyFill="1" applyBorder="1" applyAlignment="1" applyProtection="1">
      <alignment horizontal="center" vertical="center" wrapText="1"/>
    </xf>
    <xf numFmtId="0" fontId="24" fillId="13" borderId="28" xfId="0" applyFont="1" applyFill="1" applyBorder="1" applyAlignment="1" applyProtection="1">
      <alignment horizontal="center" vertical="center" wrapText="1"/>
    </xf>
    <xf numFmtId="0" fontId="24" fillId="13" borderId="29" xfId="0" applyFont="1" applyFill="1" applyBorder="1" applyAlignment="1" applyProtection="1">
      <alignment horizontal="center" vertical="center" wrapText="1"/>
    </xf>
    <xf numFmtId="0" fontId="7" fillId="21" borderId="57" xfId="0" applyFont="1" applyFill="1" applyBorder="1" applyAlignment="1" applyProtection="1">
      <alignment horizontal="center" vertical="center" wrapText="1"/>
    </xf>
    <xf numFmtId="0" fontId="3" fillId="5" borderId="58" xfId="0" applyFont="1" applyFill="1" applyBorder="1" applyAlignment="1" applyProtection="1">
      <alignment vertical="center"/>
    </xf>
    <xf numFmtId="0" fontId="7" fillId="21" borderId="59" xfId="0" applyFont="1" applyFill="1" applyBorder="1" applyAlignment="1" applyProtection="1">
      <alignment horizontal="center" vertical="center" wrapText="1"/>
    </xf>
    <xf numFmtId="0" fontId="3" fillId="5" borderId="58" xfId="0" applyFont="1" applyFill="1" applyBorder="1" applyAlignment="1" applyProtection="1">
      <alignment vertical="center" wrapText="1"/>
    </xf>
    <xf numFmtId="0" fontId="76" fillId="0" borderId="35" xfId="2" applyFont="1" applyBorder="1" applyAlignment="1" applyProtection="1">
      <alignment horizontal="left"/>
      <protection locked="0"/>
    </xf>
    <xf numFmtId="0" fontId="110" fillId="0" borderId="0" xfId="0" applyFont="1" applyProtection="1">
      <protection locked="0"/>
    </xf>
    <xf numFmtId="0" fontId="10" fillId="0" borderId="0" xfId="0" applyFont="1" applyProtection="1">
      <protection locked="0"/>
    </xf>
    <xf numFmtId="0" fontId="17" fillId="0" borderId="0" xfId="2" applyFont="1" applyBorder="1" applyAlignment="1" applyProtection="1">
      <alignment horizontal="center"/>
      <protection locked="0"/>
    </xf>
    <xf numFmtId="0" fontId="110" fillId="0" borderId="0" xfId="0" applyFont="1" applyAlignment="1" applyProtection="1">
      <alignment vertical="top"/>
      <protection locked="0"/>
    </xf>
    <xf numFmtId="0" fontId="0" fillId="0" borderId="0" xfId="0" applyAlignment="1" applyProtection="1">
      <alignment vertical="top"/>
      <protection locked="0"/>
    </xf>
    <xf numFmtId="0" fontId="11" fillId="0" borderId="0" xfId="0" applyFont="1" applyAlignment="1" applyProtection="1">
      <alignment vertical="top"/>
      <protection locked="0"/>
    </xf>
    <xf numFmtId="0" fontId="81" fillId="0" borderId="0" xfId="2" applyFont="1" applyAlignment="1" applyProtection="1">
      <alignment horizontal="left" vertical="top"/>
      <protection locked="0"/>
    </xf>
    <xf numFmtId="0" fontId="10" fillId="0" borderId="4" xfId="0" applyFont="1" applyBorder="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0" fontId="50" fillId="0" borderId="0" xfId="2" applyFont="1" applyFill="1" applyAlignment="1" applyProtection="1">
      <alignment horizontal="left" vertical="top"/>
      <protection locked="0"/>
    </xf>
    <xf numFmtId="0" fontId="34" fillId="0" borderId="0" xfId="2" applyFont="1" applyFill="1" applyBorder="1" applyAlignment="1" applyProtection="1">
      <alignment horizontal="center" vertical="top" wrapText="1"/>
      <protection locked="0"/>
    </xf>
    <xf numFmtId="9" fontId="51" fillId="0" borderId="0" xfId="0" applyNumberFormat="1" applyFont="1" applyFill="1" applyBorder="1" applyAlignment="1" applyProtection="1">
      <alignment horizontal="center" vertical="center" wrapText="1"/>
      <protection locked="0"/>
    </xf>
    <xf numFmtId="9" fontId="51" fillId="0" borderId="0" xfId="1" applyFont="1" applyFill="1" applyBorder="1" applyAlignment="1" applyProtection="1">
      <alignment horizontal="center" vertical="center" wrapText="1"/>
      <protection locked="0"/>
    </xf>
    <xf numFmtId="0" fontId="110" fillId="0" borderId="0" xfId="0" applyFont="1" applyAlignment="1" applyProtection="1">
      <alignment wrapText="1"/>
      <protection locked="0"/>
    </xf>
    <xf numFmtId="0" fontId="0" fillId="0" borderId="0" xfId="0" applyAlignment="1" applyProtection="1">
      <alignment wrapText="1"/>
      <protection locked="0"/>
    </xf>
    <xf numFmtId="0" fontId="39" fillId="0" borderId="0" xfId="0" applyFont="1" applyProtection="1">
      <protection locked="0"/>
    </xf>
    <xf numFmtId="0" fontId="83" fillId="0" borderId="0" xfId="2" applyFont="1" applyAlignment="1" applyProtection="1">
      <alignment horizontal="left" vertical="top"/>
      <protection locked="0"/>
    </xf>
    <xf numFmtId="0" fontId="10" fillId="0" borderId="0" xfId="0" applyFont="1" applyBorder="1" applyAlignment="1" applyProtection="1">
      <alignment horizontal="left" vertical="top" wrapText="1"/>
      <protection locked="0"/>
    </xf>
    <xf numFmtId="0" fontId="2" fillId="0" borderId="4" xfId="0" applyFont="1" applyBorder="1" applyAlignment="1" applyProtection="1">
      <alignment horizontal="center" vertical="center" wrapText="1"/>
      <protection locked="0"/>
    </xf>
    <xf numFmtId="0" fontId="111" fillId="0" borderId="0" xfId="0" applyFont="1" applyProtection="1">
      <protection locked="0"/>
    </xf>
    <xf numFmtId="0" fontId="35" fillId="0" borderId="0" xfId="2" applyFont="1" applyProtection="1">
      <protection locked="0"/>
    </xf>
  </cellXfs>
  <cellStyles count="7">
    <cellStyle name="60% - Énfasis3" xfId="4" builtinId="40"/>
    <cellStyle name="Énfasis2" xfId="3" builtinId="33"/>
    <cellStyle name="Hipervínculo" xfId="5" builtinId="8"/>
    <cellStyle name="Millares" xfId="6" builtinId="3"/>
    <cellStyle name="Normal" xfId="0" builtinId="0"/>
    <cellStyle name="Porcentaje" xfId="1" builtinId="5"/>
    <cellStyle name="Título" xfId="2" builtinId="15"/>
  </cellStyles>
  <dxfs count="0"/>
  <tableStyles count="0" defaultTableStyle="TableStyleMedium2" defaultPivotStyle="PivotStyleLight16"/>
  <colors>
    <mruColors>
      <color rgb="FFEA0000"/>
      <color rgb="FF800000"/>
      <color rgb="FF580000"/>
      <color rgb="FFFC8484"/>
      <color rgb="FFF20000"/>
      <color rgb="FFFF0000"/>
      <color rgb="FFB8B8B8"/>
      <color rgb="FF3D6BBD"/>
      <color rgb="FFB2ACFE"/>
      <color rgb="FFFF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5</xdr:col>
      <xdr:colOff>205248</xdr:colOff>
      <xdr:row>3</xdr:row>
      <xdr:rowOff>95250</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2847975" cy="647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302559</xdr:colOff>
      <xdr:row>25</xdr:row>
      <xdr:rowOff>179294</xdr:rowOff>
    </xdr:from>
    <xdr:to>
      <xdr:col>25</xdr:col>
      <xdr:colOff>73959</xdr:colOff>
      <xdr:row>31</xdr:row>
      <xdr:rowOff>467846</xdr:rowOff>
    </xdr:to>
    <xdr:sp macro="" textlink="">
      <xdr:nvSpPr>
        <xdr:cNvPr id="2" name="Llamada ovalada 1"/>
        <xdr:cNvSpPr/>
      </xdr:nvSpPr>
      <xdr:spPr>
        <a:xfrm>
          <a:off x="19868030" y="3910853"/>
          <a:ext cx="2057400" cy="1476375"/>
        </a:xfrm>
        <a:prstGeom prst="wedgeEllipseCallout">
          <a:avLst>
            <a:gd name="adj1" fmla="val -66204"/>
            <a:gd name="adj2" fmla="val 6832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solidFill>
                <a:schemeClr val="bg1"/>
              </a:solidFill>
            </a:rPr>
            <a:t>★ Recuerda: Los recuadros grises se completarán de forma automática.</a:t>
          </a:r>
        </a:p>
      </xdr:txBody>
    </xdr:sp>
    <xdr:clientData/>
  </xdr:twoCellAnchor>
  <xdr:twoCellAnchor>
    <xdr:from>
      <xdr:col>17</xdr:col>
      <xdr:colOff>113926</xdr:colOff>
      <xdr:row>11</xdr:row>
      <xdr:rowOff>219137</xdr:rowOff>
    </xdr:from>
    <xdr:to>
      <xdr:col>17</xdr:col>
      <xdr:colOff>2171326</xdr:colOff>
      <xdr:row>15</xdr:row>
      <xdr:rowOff>158750</xdr:rowOff>
    </xdr:to>
    <xdr:sp macro="" textlink="">
      <xdr:nvSpPr>
        <xdr:cNvPr id="3" name="Llamada ovalada 2"/>
        <xdr:cNvSpPr/>
      </xdr:nvSpPr>
      <xdr:spPr>
        <a:xfrm>
          <a:off x="13946343" y="5479054"/>
          <a:ext cx="2057400" cy="1283696"/>
        </a:xfrm>
        <a:prstGeom prst="wedgeEllipseCallout">
          <a:avLst>
            <a:gd name="adj1" fmla="val -66204"/>
            <a:gd name="adj2" fmla="val 6832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solidFill>
                <a:schemeClr val="bg1"/>
              </a:solidFill>
            </a:rPr>
            <a:t>★ Recuerda: Los recuadros grises se completarán de forma automática.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130969</xdr:colOff>
      <xdr:row>14</xdr:row>
      <xdr:rowOff>107156</xdr:rowOff>
    </xdr:from>
    <xdr:to>
      <xdr:col>21</xdr:col>
      <xdr:colOff>768771</xdr:colOff>
      <xdr:row>17</xdr:row>
      <xdr:rowOff>63499</xdr:rowOff>
    </xdr:to>
    <xdr:sp macro="" textlink="">
      <xdr:nvSpPr>
        <xdr:cNvPr id="2" name="Llamada ovalada 1"/>
        <xdr:cNvSpPr/>
      </xdr:nvSpPr>
      <xdr:spPr>
        <a:xfrm>
          <a:off x="16299657" y="3726656"/>
          <a:ext cx="2447552" cy="1337468"/>
        </a:xfrm>
        <a:prstGeom prst="wedgeEllipseCallout">
          <a:avLst>
            <a:gd name="adj1" fmla="val -66204"/>
            <a:gd name="adj2" fmla="val 6832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200">
              <a:solidFill>
                <a:schemeClr val="bg1"/>
              </a:solidFill>
            </a:rPr>
            <a:t>★ Recuerda: Los recuadros grises se completarán de forma automática.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695325</xdr:colOff>
      <xdr:row>9</xdr:row>
      <xdr:rowOff>147638</xdr:rowOff>
    </xdr:from>
    <xdr:to>
      <xdr:col>9</xdr:col>
      <xdr:colOff>571499</xdr:colOff>
      <xdr:row>14</xdr:row>
      <xdr:rowOff>147638</xdr:rowOff>
    </xdr:to>
    <xdr:sp macro="" textlink="">
      <xdr:nvSpPr>
        <xdr:cNvPr id="2" name="Llamada rectangular redondeada 1"/>
        <xdr:cNvSpPr/>
      </xdr:nvSpPr>
      <xdr:spPr>
        <a:xfrm>
          <a:off x="11279981" y="3112294"/>
          <a:ext cx="1804987" cy="952500"/>
        </a:xfrm>
        <a:prstGeom prst="wedgeRoundRectCallout">
          <a:avLst>
            <a:gd name="adj1" fmla="val -86580"/>
            <a:gd name="adj2" fmla="val 17354"/>
            <a:gd name="adj3" fmla="val 166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100">
              <a:solidFill>
                <a:srgbClr val="580000"/>
              </a:solidFill>
            </a:rPr>
            <a:t>★ Recuerda: Los recuadros grises se completarán de forma automática.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733425</xdr:colOff>
      <xdr:row>9</xdr:row>
      <xdr:rowOff>304800</xdr:rowOff>
    </xdr:from>
    <xdr:to>
      <xdr:col>12</xdr:col>
      <xdr:colOff>1171574</xdr:colOff>
      <xdr:row>11</xdr:row>
      <xdr:rowOff>47625</xdr:rowOff>
    </xdr:to>
    <xdr:sp macro="" textlink="">
      <xdr:nvSpPr>
        <xdr:cNvPr id="2" name="Llamada rectangular redondeada 1"/>
        <xdr:cNvSpPr/>
      </xdr:nvSpPr>
      <xdr:spPr>
        <a:xfrm>
          <a:off x="15868650" y="3762375"/>
          <a:ext cx="1809749" cy="952500"/>
        </a:xfrm>
        <a:prstGeom prst="wedgeRoundRectCallout">
          <a:avLst>
            <a:gd name="adj1" fmla="val -86580"/>
            <a:gd name="adj2" fmla="val 17354"/>
            <a:gd name="adj3" fmla="val 166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100">
              <a:solidFill>
                <a:srgbClr val="580000"/>
              </a:solidFill>
            </a:rPr>
            <a:t>★ Recuerda: Los recuadros grises se completarán de forma automática.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666750</xdr:colOff>
      <xdr:row>5</xdr:row>
      <xdr:rowOff>31750</xdr:rowOff>
    </xdr:from>
    <xdr:to>
      <xdr:col>35</xdr:col>
      <xdr:colOff>518584</xdr:colOff>
      <xdr:row>9</xdr:row>
      <xdr:rowOff>42333</xdr:rowOff>
    </xdr:to>
    <xdr:sp macro="" textlink="">
      <xdr:nvSpPr>
        <xdr:cNvPr id="2" name="Llamada rectangular redondeada 1"/>
        <xdr:cNvSpPr/>
      </xdr:nvSpPr>
      <xdr:spPr>
        <a:xfrm>
          <a:off x="10414000" y="2571750"/>
          <a:ext cx="2137834" cy="825500"/>
        </a:xfrm>
        <a:prstGeom prst="wedgeRoundRectCallout">
          <a:avLst>
            <a:gd name="adj1" fmla="val -88159"/>
            <a:gd name="adj2" fmla="val 67354"/>
            <a:gd name="adj3" fmla="val 166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100">
              <a:solidFill>
                <a:srgbClr val="580000"/>
              </a:solidFill>
            </a:rPr>
            <a:t>★ Recuerda: Los recuadros grises se completarán de forma automática.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603251</xdr:colOff>
      <xdr:row>6</xdr:row>
      <xdr:rowOff>264584</xdr:rowOff>
    </xdr:from>
    <xdr:to>
      <xdr:col>35</xdr:col>
      <xdr:colOff>127000</xdr:colOff>
      <xdr:row>11</xdr:row>
      <xdr:rowOff>158750</xdr:rowOff>
    </xdr:to>
    <xdr:sp macro="" textlink="">
      <xdr:nvSpPr>
        <xdr:cNvPr id="2" name="Llamada rectangular redondeada 1"/>
        <xdr:cNvSpPr/>
      </xdr:nvSpPr>
      <xdr:spPr>
        <a:xfrm>
          <a:off x="10350501" y="2180167"/>
          <a:ext cx="1809749" cy="952500"/>
        </a:xfrm>
        <a:prstGeom prst="wedgeRoundRectCallout">
          <a:avLst>
            <a:gd name="adj1" fmla="val -88159"/>
            <a:gd name="adj2" fmla="val 67354"/>
            <a:gd name="adj3" fmla="val 166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100">
              <a:solidFill>
                <a:srgbClr val="580000"/>
              </a:solidFill>
            </a:rPr>
            <a:t>★ Recuerda: Los recuadros grises se completarán de forma automática.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741269</xdr:colOff>
      <xdr:row>6</xdr:row>
      <xdr:rowOff>84604</xdr:rowOff>
    </xdr:from>
    <xdr:to>
      <xdr:col>12</xdr:col>
      <xdr:colOff>1176056</xdr:colOff>
      <xdr:row>11</xdr:row>
      <xdr:rowOff>19610</xdr:rowOff>
    </xdr:to>
    <xdr:sp macro="" textlink="">
      <xdr:nvSpPr>
        <xdr:cNvPr id="2" name="Llamada rectangular redondeada 1"/>
        <xdr:cNvSpPr/>
      </xdr:nvSpPr>
      <xdr:spPr>
        <a:xfrm>
          <a:off x="10151969" y="2313454"/>
          <a:ext cx="1806387" cy="925606"/>
        </a:xfrm>
        <a:prstGeom prst="wedgeRoundRectCallout">
          <a:avLst>
            <a:gd name="adj1" fmla="val -88159"/>
            <a:gd name="adj2" fmla="val 67354"/>
            <a:gd name="adj3" fmla="val 166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100">
              <a:solidFill>
                <a:srgbClr val="580000"/>
              </a:solidFill>
            </a:rPr>
            <a:t>★ Recuerda: Los recuadros grises se completarán de forma automática.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526676</xdr:colOff>
      <xdr:row>7</xdr:row>
      <xdr:rowOff>33617</xdr:rowOff>
    </xdr:from>
    <xdr:to>
      <xdr:col>13</xdr:col>
      <xdr:colOff>28013</xdr:colOff>
      <xdr:row>13</xdr:row>
      <xdr:rowOff>22411</xdr:rowOff>
    </xdr:to>
    <xdr:sp macro="" textlink="">
      <xdr:nvSpPr>
        <xdr:cNvPr id="2" name="Llamada rectangular redondeada 1"/>
        <xdr:cNvSpPr/>
      </xdr:nvSpPr>
      <xdr:spPr>
        <a:xfrm>
          <a:off x="9726705" y="1961029"/>
          <a:ext cx="1809749" cy="952500"/>
        </a:xfrm>
        <a:prstGeom prst="wedgeRoundRectCallout">
          <a:avLst>
            <a:gd name="adj1" fmla="val -88159"/>
            <a:gd name="adj2" fmla="val 67354"/>
            <a:gd name="adj3" fmla="val 166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100">
              <a:solidFill>
                <a:srgbClr val="580000"/>
              </a:solidFill>
            </a:rPr>
            <a:t>★ Recuerda: Los recuadros grises se completarán de forma automática.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569259</xdr:colOff>
      <xdr:row>6</xdr:row>
      <xdr:rowOff>283509</xdr:rowOff>
    </xdr:from>
    <xdr:to>
      <xdr:col>35</xdr:col>
      <xdr:colOff>93008</xdr:colOff>
      <xdr:row>12</xdr:row>
      <xdr:rowOff>81802</xdr:rowOff>
    </xdr:to>
    <xdr:sp macro="" textlink="">
      <xdr:nvSpPr>
        <xdr:cNvPr id="2" name="Llamada rectangular redondeada 1"/>
        <xdr:cNvSpPr/>
      </xdr:nvSpPr>
      <xdr:spPr>
        <a:xfrm>
          <a:off x="10646709" y="2512359"/>
          <a:ext cx="1809749" cy="941293"/>
        </a:xfrm>
        <a:prstGeom prst="wedgeRoundRectCallout">
          <a:avLst>
            <a:gd name="adj1" fmla="val -88159"/>
            <a:gd name="adj2" fmla="val 67354"/>
            <a:gd name="adj3" fmla="val 166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100">
              <a:solidFill>
                <a:srgbClr val="580000"/>
              </a:solidFill>
            </a:rPr>
            <a:t>★ Recuerda: Los recuadros grises se completarán de forma automática.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552450</xdr:colOff>
      <xdr:row>6</xdr:row>
      <xdr:rowOff>294715</xdr:rowOff>
    </xdr:from>
    <xdr:to>
      <xdr:col>35</xdr:col>
      <xdr:colOff>76199</xdr:colOff>
      <xdr:row>12</xdr:row>
      <xdr:rowOff>77320</xdr:rowOff>
    </xdr:to>
    <xdr:sp macro="" textlink="">
      <xdr:nvSpPr>
        <xdr:cNvPr id="2" name="Llamada rectangular redondeada 1"/>
        <xdr:cNvSpPr/>
      </xdr:nvSpPr>
      <xdr:spPr>
        <a:xfrm>
          <a:off x="10696575" y="2485465"/>
          <a:ext cx="1809749" cy="925605"/>
        </a:xfrm>
        <a:prstGeom prst="wedgeRoundRectCallout">
          <a:avLst>
            <a:gd name="adj1" fmla="val -88159"/>
            <a:gd name="adj2" fmla="val 67354"/>
            <a:gd name="adj3" fmla="val 166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100">
              <a:solidFill>
                <a:srgbClr val="580000"/>
              </a:solidFill>
            </a:rPr>
            <a:t>★ Recuerda: Los recuadros grises se completarán de forma automática.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9525</xdr:colOff>
      <xdr:row>6</xdr:row>
      <xdr:rowOff>314325</xdr:rowOff>
    </xdr:from>
    <xdr:to>
      <xdr:col>12</xdr:col>
      <xdr:colOff>257174</xdr:colOff>
      <xdr:row>10</xdr:row>
      <xdr:rowOff>133349</xdr:rowOff>
    </xdr:to>
    <xdr:sp macro="" textlink="">
      <xdr:nvSpPr>
        <xdr:cNvPr id="3" name="Llamada rectangular redondeada 2"/>
        <xdr:cNvSpPr/>
      </xdr:nvSpPr>
      <xdr:spPr>
        <a:xfrm>
          <a:off x="11744325" y="4448175"/>
          <a:ext cx="1809749" cy="952499"/>
        </a:xfrm>
        <a:prstGeom prst="wedgeRoundRectCallout">
          <a:avLst>
            <a:gd name="adj1" fmla="val -88159"/>
            <a:gd name="adj2" fmla="val 67354"/>
            <a:gd name="adj3" fmla="val 166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100">
              <a:solidFill>
                <a:srgbClr val="580000"/>
              </a:solidFill>
            </a:rPr>
            <a:t>★ Recuerda: Los recuadros grises se completarán de forma automática.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247650</xdr:colOff>
      <xdr:row>27</xdr:row>
      <xdr:rowOff>171450</xdr:rowOff>
    </xdr:from>
    <xdr:to>
      <xdr:col>12</xdr:col>
      <xdr:colOff>714374</xdr:colOff>
      <xdr:row>33</xdr:row>
      <xdr:rowOff>38100</xdr:rowOff>
    </xdr:to>
    <xdr:sp macro="" textlink="">
      <xdr:nvSpPr>
        <xdr:cNvPr id="2" name="Llamada rectangular redondeada 1"/>
        <xdr:cNvSpPr/>
      </xdr:nvSpPr>
      <xdr:spPr>
        <a:xfrm>
          <a:off x="4276725" y="6848475"/>
          <a:ext cx="1809749" cy="952500"/>
        </a:xfrm>
        <a:prstGeom prst="wedgeRoundRectCallout">
          <a:avLst>
            <a:gd name="adj1" fmla="val -86580"/>
            <a:gd name="adj2" fmla="val 17354"/>
            <a:gd name="adj3" fmla="val 166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100">
              <a:solidFill>
                <a:srgbClr val="580000"/>
              </a:solidFill>
            </a:rPr>
            <a:t>★ Recuerda: Los recuadros grises se completarán de forma automática.</a:t>
          </a:r>
        </a:p>
      </xdr:txBody>
    </xdr:sp>
    <xdr:clientData/>
  </xdr:twoCellAnchor>
  <xdr:twoCellAnchor>
    <xdr:from>
      <xdr:col>17</xdr:col>
      <xdr:colOff>228600</xdr:colOff>
      <xdr:row>46</xdr:row>
      <xdr:rowOff>152400</xdr:rowOff>
    </xdr:from>
    <xdr:to>
      <xdr:col>21</xdr:col>
      <xdr:colOff>247649</xdr:colOff>
      <xdr:row>52</xdr:row>
      <xdr:rowOff>19050</xdr:rowOff>
    </xdr:to>
    <xdr:sp macro="" textlink="">
      <xdr:nvSpPr>
        <xdr:cNvPr id="3" name="Llamada rectangular redondeada 2"/>
        <xdr:cNvSpPr/>
      </xdr:nvSpPr>
      <xdr:spPr>
        <a:xfrm>
          <a:off x="8229600" y="10277475"/>
          <a:ext cx="1809749" cy="952500"/>
        </a:xfrm>
        <a:prstGeom prst="wedgeRoundRectCallout">
          <a:avLst>
            <a:gd name="adj1" fmla="val -86580"/>
            <a:gd name="adj2" fmla="val 17354"/>
            <a:gd name="adj3" fmla="val 166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100">
              <a:solidFill>
                <a:srgbClr val="580000"/>
              </a:solidFill>
            </a:rPr>
            <a:t>★ Recuerda: Los recuadros grises se completarán de forma automática.</a:t>
          </a:r>
        </a:p>
      </xdr:txBody>
    </xdr:sp>
    <xdr:clientData/>
  </xdr:twoCellAnchor>
  <xdr:twoCellAnchor>
    <xdr:from>
      <xdr:col>24</xdr:col>
      <xdr:colOff>342900</xdr:colOff>
      <xdr:row>79</xdr:row>
      <xdr:rowOff>95250</xdr:rowOff>
    </xdr:from>
    <xdr:to>
      <xdr:col>26</xdr:col>
      <xdr:colOff>628649</xdr:colOff>
      <xdr:row>84</xdr:row>
      <xdr:rowOff>66675</xdr:rowOff>
    </xdr:to>
    <xdr:sp macro="" textlink="">
      <xdr:nvSpPr>
        <xdr:cNvPr id="4" name="Llamada rectangular redondeada 3"/>
        <xdr:cNvSpPr/>
      </xdr:nvSpPr>
      <xdr:spPr>
        <a:xfrm>
          <a:off x="11029950" y="16621125"/>
          <a:ext cx="1809749" cy="952500"/>
        </a:xfrm>
        <a:prstGeom prst="wedgeRoundRectCallout">
          <a:avLst>
            <a:gd name="adj1" fmla="val -86580"/>
            <a:gd name="adj2" fmla="val 17354"/>
            <a:gd name="adj3" fmla="val 16667"/>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s-PE" sz="1100">
              <a:solidFill>
                <a:srgbClr val="580000"/>
              </a:solidFill>
            </a:rPr>
            <a:t>★ Recuerda: Los recuadros grises se completarán de forma automática.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ffice.microsoft.com/es-hn/excel-help/mostrar-u-ocultar-filas-o-columnas-HP005199815.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siseve.pe/"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B4:AC85"/>
  <sheetViews>
    <sheetView showGridLines="0" zoomScale="124" zoomScaleNormal="124" workbookViewId="0">
      <pane ySplit="6" topLeftCell="A7" activePane="bottomLeft" state="frozen"/>
      <selection pane="bottomLeft" activeCell="I72" sqref="I72"/>
    </sheetView>
  </sheetViews>
  <sheetFormatPr baseColWidth="10" defaultRowHeight="15" x14ac:dyDescent="0.25"/>
  <cols>
    <col min="1" max="1" width="9.7109375" customWidth="1"/>
    <col min="2" max="2" width="5.42578125" customWidth="1"/>
    <col min="3" max="3" width="2.140625" customWidth="1"/>
    <col min="4" max="4" width="13.42578125" customWidth="1"/>
    <col min="5" max="5" width="9" customWidth="1"/>
    <col min="11" max="11" width="8.140625" customWidth="1"/>
    <col min="13" max="13" width="7.42578125" customWidth="1"/>
  </cols>
  <sheetData>
    <row r="4" spans="2:29" ht="17.25" customHeight="1" thickBot="1" x14ac:dyDescent="0.3"/>
    <row r="5" spans="2:29" ht="55.5" customHeight="1" thickTop="1" thickBot="1" x14ac:dyDescent="0.3">
      <c r="B5" s="300" t="s">
        <v>310</v>
      </c>
      <c r="C5" s="301"/>
      <c r="D5" s="301"/>
      <c r="E5" s="301"/>
      <c r="F5" s="301"/>
      <c r="G5" s="301"/>
      <c r="H5" s="301"/>
      <c r="I5" s="301"/>
      <c r="J5" s="301"/>
      <c r="K5" s="301"/>
      <c r="L5" s="301"/>
      <c r="M5" s="301"/>
      <c r="N5" s="301"/>
      <c r="O5" s="301"/>
    </row>
    <row r="6" spans="2:29" ht="15.75" thickTop="1" x14ac:dyDescent="0.25"/>
    <row r="7" spans="2:29" ht="15.75" x14ac:dyDescent="0.25">
      <c r="D7" s="106" t="s">
        <v>338</v>
      </c>
      <c r="E7" s="14"/>
      <c r="F7" s="14"/>
      <c r="G7" s="14"/>
      <c r="H7" s="14"/>
      <c r="I7" s="14"/>
      <c r="J7" s="14"/>
      <c r="K7" s="14"/>
      <c r="L7" s="14"/>
      <c r="M7" s="14"/>
      <c r="N7" s="14"/>
      <c r="O7" s="14"/>
    </row>
    <row r="8" spans="2:29" ht="3.75" customHeight="1" x14ac:dyDescent="0.25">
      <c r="D8" s="14"/>
      <c r="E8" s="14"/>
      <c r="F8" s="14"/>
      <c r="G8" s="14"/>
      <c r="H8" s="14"/>
      <c r="I8" s="14"/>
      <c r="J8" s="14"/>
      <c r="K8" s="14"/>
      <c r="L8" s="14"/>
      <c r="M8" s="14"/>
      <c r="N8" s="14"/>
      <c r="O8" s="14"/>
    </row>
    <row r="9" spans="2:29" ht="22.5" customHeight="1" x14ac:dyDescent="0.25">
      <c r="D9" s="302" t="s">
        <v>311</v>
      </c>
      <c r="E9" s="302"/>
      <c r="F9" s="302"/>
      <c r="G9" s="302"/>
      <c r="H9" s="302"/>
      <c r="I9" s="302"/>
      <c r="J9" s="302"/>
      <c r="K9" s="302"/>
      <c r="L9" s="302"/>
      <c r="M9" s="302"/>
      <c r="N9" s="302"/>
      <c r="O9" s="302"/>
      <c r="R9" s="302"/>
      <c r="S9" s="302"/>
      <c r="T9" s="302"/>
      <c r="U9" s="302"/>
      <c r="V9" s="302"/>
      <c r="W9" s="302"/>
      <c r="X9" s="302"/>
      <c r="Y9" s="302"/>
      <c r="Z9" s="302"/>
      <c r="AA9" s="302"/>
      <c r="AB9" s="302"/>
      <c r="AC9" s="302"/>
    </row>
    <row r="10" spans="2:29" ht="55.5" customHeight="1" x14ac:dyDescent="0.25">
      <c r="D10" s="302"/>
      <c r="E10" s="302"/>
      <c r="F10" s="302"/>
      <c r="G10" s="302"/>
      <c r="H10" s="302"/>
      <c r="I10" s="302"/>
      <c r="J10" s="302"/>
      <c r="K10" s="302"/>
      <c r="L10" s="302"/>
      <c r="M10" s="302"/>
      <c r="N10" s="302"/>
      <c r="O10" s="302"/>
      <c r="R10" s="302"/>
      <c r="S10" s="302"/>
      <c r="T10" s="302"/>
      <c r="U10" s="302"/>
      <c r="V10" s="302"/>
      <c r="W10" s="302"/>
      <c r="X10" s="302"/>
      <c r="Y10" s="302"/>
      <c r="Z10" s="302"/>
      <c r="AA10" s="302"/>
      <c r="AB10" s="302"/>
      <c r="AC10" s="302"/>
    </row>
    <row r="11" spans="2:29" ht="7.5" customHeight="1" x14ac:dyDescent="0.25">
      <c r="D11" s="302"/>
      <c r="E11" s="302"/>
      <c r="F11" s="302"/>
      <c r="G11" s="302"/>
      <c r="H11" s="302"/>
      <c r="I11" s="302"/>
      <c r="J11" s="302"/>
      <c r="K11" s="302"/>
      <c r="L11" s="302"/>
      <c r="M11" s="302"/>
      <c r="N11" s="302"/>
      <c r="O11" s="302"/>
      <c r="R11" s="302"/>
      <c r="S11" s="302"/>
      <c r="T11" s="302"/>
      <c r="U11" s="302"/>
      <c r="V11" s="302"/>
      <c r="W11" s="302"/>
      <c r="X11" s="302"/>
      <c r="Y11" s="302"/>
      <c r="Z11" s="302"/>
      <c r="AA11" s="302"/>
      <c r="AB11" s="302"/>
      <c r="AC11" s="302"/>
    </row>
    <row r="12" spans="2:29" ht="21" hidden="1" customHeight="1" x14ac:dyDescent="0.25">
      <c r="D12" s="302"/>
      <c r="E12" s="302"/>
      <c r="F12" s="302"/>
      <c r="G12" s="302"/>
      <c r="H12" s="302"/>
      <c r="I12" s="302"/>
      <c r="J12" s="302"/>
      <c r="K12" s="302"/>
      <c r="L12" s="302"/>
      <c r="M12" s="302"/>
      <c r="N12" s="302"/>
      <c r="O12" s="302"/>
      <c r="R12" s="302"/>
      <c r="S12" s="302"/>
      <c r="T12" s="302"/>
      <c r="U12" s="302"/>
      <c r="V12" s="302"/>
      <c r="W12" s="302"/>
      <c r="X12" s="302"/>
      <c r="Y12" s="302"/>
      <c r="Z12" s="302"/>
      <c r="AA12" s="302"/>
      <c r="AB12" s="302"/>
      <c r="AC12" s="302"/>
    </row>
    <row r="13" spans="2:29" hidden="1" x14ac:dyDescent="0.25"/>
    <row r="14" spans="2:29" ht="35.25" hidden="1" customHeight="1" x14ac:dyDescent="0.25">
      <c r="B14" s="13"/>
      <c r="C14" s="13"/>
      <c r="D14" s="303"/>
      <c r="E14" s="303"/>
      <c r="F14" s="303"/>
      <c r="G14" s="303"/>
      <c r="H14" s="303"/>
      <c r="I14" s="303"/>
      <c r="J14" s="303"/>
      <c r="K14" s="303"/>
      <c r="L14" s="303"/>
      <c r="M14" s="303"/>
      <c r="N14" s="303"/>
      <c r="O14" s="303"/>
    </row>
    <row r="15" spans="2:29" ht="9" hidden="1" customHeight="1" x14ac:dyDescent="0.4">
      <c r="B15" s="11"/>
      <c r="C15" s="11"/>
      <c r="D15" s="303"/>
      <c r="E15" s="303"/>
      <c r="F15" s="303"/>
      <c r="G15" s="303"/>
      <c r="H15" s="303"/>
      <c r="I15" s="303"/>
      <c r="J15" s="303"/>
      <c r="K15" s="303"/>
      <c r="L15" s="303"/>
      <c r="M15" s="303"/>
      <c r="N15" s="303"/>
      <c r="O15" s="303"/>
    </row>
    <row r="16" spans="2:29" hidden="1" x14ac:dyDescent="0.25">
      <c r="E16" s="12"/>
    </row>
    <row r="17" spans="2:15" ht="9.75" hidden="1" customHeight="1" x14ac:dyDescent="0.25"/>
    <row r="18" spans="2:15" ht="38.25" hidden="1" customHeight="1" x14ac:dyDescent="0.25">
      <c r="B18" s="13"/>
      <c r="C18" s="13"/>
      <c r="D18" s="304"/>
      <c r="E18" s="304"/>
      <c r="F18" s="304"/>
      <c r="G18" s="304"/>
      <c r="H18" s="304"/>
      <c r="I18" s="304"/>
      <c r="J18" s="304"/>
      <c r="K18" s="304"/>
      <c r="L18" s="304"/>
      <c r="M18" s="304"/>
      <c r="N18" s="304"/>
      <c r="O18" s="304"/>
    </row>
    <row r="19" spans="2:15" ht="9" hidden="1" customHeight="1" x14ac:dyDescent="0.25">
      <c r="D19" s="304"/>
      <c r="E19" s="304"/>
      <c r="F19" s="304"/>
      <c r="G19" s="304"/>
      <c r="H19" s="304"/>
      <c r="I19" s="304"/>
      <c r="J19" s="304"/>
      <c r="K19" s="304"/>
      <c r="L19" s="304"/>
      <c r="M19" s="304"/>
      <c r="N19" s="304"/>
      <c r="O19" s="304"/>
    </row>
    <row r="20" spans="2:15" hidden="1" x14ac:dyDescent="0.25"/>
    <row r="21" spans="2:15" ht="17.25" hidden="1" customHeight="1" x14ac:dyDescent="0.25">
      <c r="B21" s="13"/>
      <c r="C21" s="13"/>
      <c r="D21" s="299"/>
      <c r="E21" s="299"/>
      <c r="F21" s="299"/>
      <c r="G21" s="299"/>
      <c r="H21" s="299"/>
      <c r="I21" s="299"/>
      <c r="J21" s="299"/>
      <c r="K21" s="299"/>
      <c r="L21" s="299"/>
      <c r="M21" s="299"/>
      <c r="N21" s="299"/>
      <c r="O21" s="299"/>
    </row>
    <row r="22" spans="2:15" ht="11.25" hidden="1" customHeight="1" x14ac:dyDescent="0.25">
      <c r="D22" s="299"/>
      <c r="E22" s="299"/>
      <c r="F22" s="299"/>
      <c r="G22" s="299"/>
      <c r="H22" s="299"/>
      <c r="I22" s="299"/>
      <c r="J22" s="299"/>
      <c r="K22" s="299"/>
      <c r="L22" s="299"/>
      <c r="M22" s="299"/>
      <c r="N22" s="299"/>
      <c r="O22" s="299"/>
    </row>
    <row r="23" spans="2:15" hidden="1" x14ac:dyDescent="0.25"/>
    <row r="24" spans="2:15" ht="22.5" hidden="1" x14ac:dyDescent="0.25">
      <c r="B24" s="13"/>
      <c r="C24" s="13"/>
      <c r="I24" s="94"/>
    </row>
    <row r="25" spans="2:15" hidden="1" x14ac:dyDescent="0.25"/>
    <row r="26" spans="2:15" hidden="1" x14ac:dyDescent="0.25"/>
    <row r="27" spans="2:15" ht="22.5" hidden="1" x14ac:dyDescent="0.25">
      <c r="B27" s="13"/>
      <c r="C27" s="13"/>
    </row>
    <row r="28" spans="2:15" hidden="1" x14ac:dyDescent="0.25"/>
    <row r="30" spans="2:15" ht="15.75" thickBot="1" x14ac:dyDescent="0.3"/>
    <row r="31" spans="2:15" x14ac:dyDescent="0.25">
      <c r="C31" s="95"/>
      <c r="D31" s="96"/>
      <c r="E31" s="96"/>
      <c r="F31" s="96"/>
      <c r="G31" s="96"/>
      <c r="H31" s="96"/>
      <c r="I31" s="96"/>
      <c r="J31" s="96"/>
      <c r="K31" s="96"/>
      <c r="L31" s="96"/>
      <c r="M31" s="96"/>
      <c r="N31" s="97"/>
      <c r="O31" s="98"/>
    </row>
    <row r="32" spans="2:15" ht="21" x14ac:dyDescent="0.35">
      <c r="C32" s="99"/>
      <c r="D32" s="305" t="s">
        <v>62</v>
      </c>
      <c r="E32" s="305"/>
      <c r="F32" s="305"/>
      <c r="G32" s="305"/>
      <c r="H32" s="305"/>
      <c r="I32" s="305"/>
      <c r="J32" s="305"/>
      <c r="K32" s="305"/>
      <c r="L32" s="305"/>
      <c r="M32" s="305"/>
      <c r="N32" s="305"/>
      <c r="O32" s="306"/>
    </row>
    <row r="33" spans="3:15" ht="17.25" x14ac:dyDescent="0.3">
      <c r="C33" s="99"/>
      <c r="D33" s="177" t="s">
        <v>2</v>
      </c>
      <c r="E33" s="100"/>
      <c r="F33" s="100"/>
      <c r="G33" s="100"/>
      <c r="H33" s="100"/>
      <c r="I33" s="100"/>
      <c r="J33" s="100"/>
      <c r="K33" s="100"/>
      <c r="L33" s="100"/>
      <c r="M33" s="100"/>
      <c r="N33" s="100"/>
      <c r="O33" s="101"/>
    </row>
    <row r="34" spans="3:15" x14ac:dyDescent="0.25">
      <c r="C34" s="99"/>
      <c r="D34" s="105" t="s">
        <v>229</v>
      </c>
      <c r="E34" s="100"/>
      <c r="F34" s="100"/>
      <c r="G34" s="100"/>
      <c r="H34" s="100"/>
      <c r="I34" s="100"/>
      <c r="J34" s="100"/>
      <c r="K34" s="100"/>
      <c r="L34" s="100"/>
      <c r="M34" s="100"/>
      <c r="N34" s="100"/>
      <c r="O34" s="101"/>
    </row>
    <row r="35" spans="3:15" x14ac:dyDescent="0.25">
      <c r="C35" s="99"/>
      <c r="D35" s="105" t="s">
        <v>315</v>
      </c>
      <c r="E35" s="100"/>
      <c r="F35" s="100"/>
      <c r="G35" s="100"/>
      <c r="H35" s="100"/>
      <c r="I35" s="100"/>
      <c r="J35" s="100"/>
      <c r="K35" s="100"/>
      <c r="L35" s="100"/>
      <c r="M35" s="100"/>
      <c r="N35" s="100"/>
      <c r="O35" s="101"/>
    </row>
    <row r="36" spans="3:15" x14ac:dyDescent="0.25">
      <c r="C36" s="99"/>
      <c r="D36" s="105" t="s">
        <v>234</v>
      </c>
      <c r="E36" s="100"/>
      <c r="F36" s="100"/>
      <c r="G36" s="100"/>
      <c r="H36" s="100"/>
      <c r="I36" s="100"/>
      <c r="J36" s="100"/>
      <c r="K36" s="100"/>
      <c r="L36" s="100"/>
      <c r="M36" s="100"/>
      <c r="N36" s="100"/>
      <c r="O36" s="101"/>
    </row>
    <row r="37" spans="3:15" x14ac:dyDescent="0.25">
      <c r="C37" s="99"/>
      <c r="D37" s="105" t="s">
        <v>316</v>
      </c>
      <c r="E37" s="100"/>
      <c r="F37" s="100"/>
      <c r="G37" s="100"/>
      <c r="H37" s="100"/>
      <c r="I37" s="100"/>
      <c r="J37" s="100"/>
      <c r="K37" s="100"/>
      <c r="L37" s="100"/>
      <c r="M37" s="100"/>
      <c r="N37" s="100"/>
      <c r="O37" s="101"/>
    </row>
    <row r="38" spans="3:15" x14ac:dyDescent="0.25">
      <c r="C38" s="99"/>
      <c r="D38" s="105" t="s">
        <v>235</v>
      </c>
      <c r="E38" s="100"/>
      <c r="F38" s="100"/>
      <c r="G38" s="100"/>
      <c r="H38" s="100"/>
      <c r="I38" s="100"/>
      <c r="J38" s="100"/>
      <c r="K38" s="100"/>
      <c r="L38" s="100"/>
      <c r="M38" s="100"/>
      <c r="N38" s="100"/>
      <c r="O38" s="101"/>
    </row>
    <row r="39" spans="3:15" x14ac:dyDescent="0.25">
      <c r="C39" s="99"/>
      <c r="D39" s="105" t="s">
        <v>317</v>
      </c>
      <c r="E39" s="100"/>
      <c r="F39" s="100"/>
      <c r="G39" s="100"/>
      <c r="H39" s="100"/>
      <c r="I39" s="100"/>
      <c r="J39" s="100"/>
      <c r="K39" s="100"/>
      <c r="L39" s="100"/>
      <c r="M39" s="100"/>
      <c r="N39" s="100"/>
      <c r="O39" s="101"/>
    </row>
    <row r="40" spans="3:15" ht="17.25" x14ac:dyDescent="0.3">
      <c r="C40" s="99"/>
      <c r="D40" s="177" t="s">
        <v>7</v>
      </c>
      <c r="E40" s="100"/>
      <c r="F40" s="100"/>
      <c r="G40" s="100"/>
      <c r="H40" s="100"/>
      <c r="I40" s="100"/>
      <c r="J40" s="100"/>
      <c r="K40" s="100"/>
      <c r="L40" s="100"/>
      <c r="M40" s="100"/>
      <c r="N40" s="100"/>
      <c r="O40" s="101"/>
    </row>
    <row r="41" spans="3:15" x14ac:dyDescent="0.25">
      <c r="C41" s="99"/>
      <c r="D41" s="105" t="s">
        <v>68</v>
      </c>
      <c r="E41" s="100"/>
      <c r="F41" s="100"/>
      <c r="G41" s="100"/>
      <c r="H41" s="100"/>
      <c r="I41" s="100"/>
      <c r="J41" s="100"/>
      <c r="K41" s="100"/>
      <c r="L41" s="100"/>
      <c r="M41" s="100"/>
      <c r="N41" s="100"/>
      <c r="O41" s="101"/>
    </row>
    <row r="42" spans="3:15" ht="17.25" x14ac:dyDescent="0.3">
      <c r="C42" s="99"/>
      <c r="D42" s="177" t="s">
        <v>8</v>
      </c>
      <c r="E42" s="100"/>
      <c r="F42" s="100"/>
      <c r="G42" s="100"/>
      <c r="H42" s="100"/>
      <c r="I42" s="100"/>
      <c r="J42" s="100"/>
      <c r="K42" s="100"/>
      <c r="L42" s="100"/>
      <c r="M42" s="100"/>
      <c r="N42" s="100"/>
      <c r="O42" s="101"/>
    </row>
    <row r="43" spans="3:15" x14ac:dyDescent="0.25">
      <c r="C43" s="99"/>
      <c r="D43" s="105" t="s">
        <v>230</v>
      </c>
      <c r="E43" s="100"/>
      <c r="F43" s="100"/>
      <c r="G43" s="100"/>
      <c r="H43" s="100"/>
      <c r="I43" s="100"/>
      <c r="J43" s="100"/>
      <c r="K43" s="100"/>
      <c r="L43" s="100"/>
      <c r="M43" s="100"/>
      <c r="N43" s="100"/>
      <c r="O43" s="101"/>
    </row>
    <row r="44" spans="3:15" ht="17.25" x14ac:dyDescent="0.3">
      <c r="C44" s="99"/>
      <c r="D44" s="177" t="s">
        <v>61</v>
      </c>
      <c r="E44" s="100"/>
      <c r="F44" s="100"/>
      <c r="G44" s="100"/>
      <c r="H44" s="100"/>
      <c r="I44" s="100"/>
      <c r="J44" s="100"/>
      <c r="K44" s="100"/>
      <c r="L44" s="100"/>
      <c r="M44" s="100"/>
      <c r="N44" s="100"/>
      <c r="O44" s="101"/>
    </row>
    <row r="45" spans="3:15" x14ac:dyDescent="0.25">
      <c r="C45" s="99"/>
      <c r="D45" s="105" t="s">
        <v>231</v>
      </c>
      <c r="E45" s="100"/>
      <c r="F45" s="100"/>
      <c r="G45" s="100"/>
      <c r="H45" s="100"/>
      <c r="I45" s="100"/>
      <c r="J45" s="100"/>
      <c r="K45" s="100"/>
      <c r="L45" s="100"/>
      <c r="M45" s="100"/>
      <c r="N45" s="100"/>
      <c r="O45" s="101"/>
    </row>
    <row r="46" spans="3:15" x14ac:dyDescent="0.25">
      <c r="C46" s="99"/>
      <c r="D46" s="105" t="s">
        <v>232</v>
      </c>
      <c r="E46" s="100"/>
      <c r="F46" s="100"/>
      <c r="G46" s="100"/>
      <c r="H46" s="100"/>
      <c r="I46" s="100"/>
      <c r="J46" s="100"/>
      <c r="K46" s="100"/>
      <c r="L46" s="100"/>
      <c r="M46" s="100"/>
      <c r="N46" s="100"/>
      <c r="O46" s="101"/>
    </row>
    <row r="47" spans="3:15" ht="17.25" x14ac:dyDescent="0.3">
      <c r="C47" s="99"/>
      <c r="D47" s="177" t="s">
        <v>23</v>
      </c>
      <c r="E47" s="100"/>
      <c r="F47" s="100"/>
      <c r="G47" s="100"/>
      <c r="H47" s="100"/>
      <c r="I47" s="100"/>
      <c r="J47" s="100"/>
      <c r="K47" s="100"/>
      <c r="L47" s="100"/>
      <c r="M47" s="100"/>
      <c r="N47" s="100"/>
      <c r="O47" s="101"/>
    </row>
    <row r="48" spans="3:15" x14ac:dyDescent="0.25">
      <c r="C48" s="99"/>
      <c r="D48" s="105" t="s">
        <v>140</v>
      </c>
      <c r="E48" s="100"/>
      <c r="F48" s="100"/>
      <c r="G48" s="100"/>
      <c r="H48" s="100"/>
      <c r="I48" s="100"/>
      <c r="J48" s="100"/>
      <c r="K48" s="100"/>
      <c r="L48" s="100"/>
      <c r="M48" s="100"/>
      <c r="N48" s="100"/>
      <c r="O48" s="101"/>
    </row>
    <row r="49" spans="3:16" ht="17.25" x14ac:dyDescent="0.3">
      <c r="C49" s="99"/>
      <c r="D49" s="177" t="s">
        <v>29</v>
      </c>
      <c r="E49" s="100"/>
      <c r="F49" s="100"/>
      <c r="G49" s="100"/>
      <c r="H49" s="100"/>
      <c r="I49" s="100"/>
      <c r="J49" s="100"/>
      <c r="K49" s="100"/>
      <c r="L49" s="100"/>
      <c r="M49" s="100"/>
      <c r="N49" s="100"/>
      <c r="O49" s="101"/>
    </row>
    <row r="50" spans="3:16" x14ac:dyDescent="0.25">
      <c r="C50" s="99"/>
      <c r="D50" s="105" t="s">
        <v>233</v>
      </c>
      <c r="E50" s="100"/>
      <c r="F50" s="100"/>
      <c r="G50" s="100"/>
      <c r="H50" s="100"/>
      <c r="I50" s="100"/>
      <c r="J50" s="100"/>
      <c r="K50" s="100"/>
      <c r="L50" s="100"/>
      <c r="M50" s="100"/>
      <c r="N50" s="100"/>
      <c r="O50" s="101"/>
    </row>
    <row r="51" spans="3:16" x14ac:dyDescent="0.25">
      <c r="C51" s="99"/>
      <c r="D51" s="105" t="s">
        <v>156</v>
      </c>
      <c r="E51" s="100"/>
      <c r="F51" s="100"/>
      <c r="G51" s="100"/>
      <c r="H51" s="100"/>
      <c r="I51" s="100"/>
      <c r="J51" s="100"/>
      <c r="K51" s="100"/>
      <c r="L51" s="100"/>
      <c r="M51" s="100"/>
      <c r="N51" s="100"/>
      <c r="O51" s="101"/>
    </row>
    <row r="52" spans="3:16" ht="15.75" thickBot="1" x14ac:dyDescent="0.3">
      <c r="C52" s="102"/>
      <c r="D52" s="103"/>
      <c r="E52" s="103"/>
      <c r="F52" s="103"/>
      <c r="G52" s="103"/>
      <c r="H52" s="103"/>
      <c r="I52" s="103"/>
      <c r="J52" s="103"/>
      <c r="K52" s="103"/>
      <c r="L52" s="103"/>
      <c r="M52" s="103"/>
      <c r="N52" s="103"/>
      <c r="O52" s="104"/>
    </row>
    <row r="54" spans="3:16" hidden="1" x14ac:dyDescent="0.25"/>
    <row r="55" spans="3:16" hidden="1" x14ac:dyDescent="0.25"/>
    <row r="56" spans="3:16" hidden="1" x14ac:dyDescent="0.25"/>
    <row r="57" spans="3:16" hidden="1" x14ac:dyDescent="0.25"/>
    <row r="59" spans="3:16" ht="23.25" x14ac:dyDescent="0.35">
      <c r="C59" s="21"/>
      <c r="D59" s="178" t="s">
        <v>236</v>
      </c>
      <c r="E59" s="21"/>
      <c r="F59" s="21"/>
      <c r="G59" s="21"/>
      <c r="H59" s="21"/>
      <c r="I59" s="21"/>
      <c r="J59" s="21"/>
      <c r="K59" s="21"/>
      <c r="L59" s="21"/>
      <c r="M59" s="21"/>
      <c r="N59" s="21"/>
      <c r="O59" s="21"/>
      <c r="P59" s="21"/>
    </row>
    <row r="60" spans="3:16" ht="10.5" customHeight="1" x14ac:dyDescent="0.25">
      <c r="C60" s="21"/>
      <c r="D60" s="21"/>
      <c r="E60" s="21"/>
      <c r="F60" s="21"/>
      <c r="G60" s="21"/>
      <c r="H60" s="21"/>
      <c r="I60" s="21"/>
      <c r="J60" s="21"/>
      <c r="K60" s="21"/>
      <c r="L60" s="21"/>
      <c r="M60" s="21"/>
      <c r="N60" s="21"/>
      <c r="O60" s="21"/>
      <c r="P60" s="21"/>
    </row>
    <row r="61" spans="3:16" ht="22.5" customHeight="1" x14ac:dyDescent="0.25">
      <c r="C61" s="107" t="s">
        <v>59</v>
      </c>
      <c r="D61" s="307" t="s">
        <v>312</v>
      </c>
      <c r="E61" s="307"/>
      <c r="F61" s="307"/>
      <c r="G61" s="307"/>
      <c r="H61" s="307"/>
      <c r="I61" s="307"/>
      <c r="J61" s="307"/>
      <c r="K61" s="307"/>
      <c r="L61" s="307"/>
      <c r="M61" s="307"/>
      <c r="N61" s="307"/>
      <c r="O61" s="307"/>
      <c r="P61" s="175"/>
    </row>
    <row r="62" spans="3:16" x14ac:dyDescent="0.25">
      <c r="C62" s="21"/>
      <c r="D62" s="307"/>
      <c r="E62" s="307"/>
      <c r="F62" s="307"/>
      <c r="G62" s="307"/>
      <c r="H62" s="307"/>
      <c r="I62" s="307"/>
      <c r="J62" s="307"/>
      <c r="K62" s="307"/>
      <c r="L62" s="307"/>
      <c r="M62" s="307"/>
      <c r="N62" s="307"/>
      <c r="O62" s="307"/>
      <c r="P62" s="175"/>
    </row>
    <row r="63" spans="3:16" ht="22.5" customHeight="1" x14ac:dyDescent="0.25">
      <c r="C63" s="107" t="s">
        <v>59</v>
      </c>
      <c r="D63" s="307" t="s">
        <v>313</v>
      </c>
      <c r="E63" s="307"/>
      <c r="F63" s="307"/>
      <c r="G63" s="307"/>
      <c r="H63" s="307"/>
      <c r="I63" s="307"/>
      <c r="J63" s="307"/>
      <c r="K63" s="307"/>
      <c r="L63" s="307"/>
      <c r="M63" s="307"/>
      <c r="N63" s="307"/>
      <c r="O63" s="307"/>
      <c r="P63" s="175"/>
    </row>
    <row r="64" spans="3:16" x14ac:dyDescent="0.25">
      <c r="C64" s="21"/>
      <c r="D64" s="307"/>
      <c r="E64" s="307"/>
      <c r="F64" s="307"/>
      <c r="G64" s="307"/>
      <c r="H64" s="307"/>
      <c r="I64" s="307"/>
      <c r="J64" s="307"/>
      <c r="K64" s="307"/>
      <c r="L64" s="307"/>
      <c r="M64" s="307"/>
      <c r="N64" s="307"/>
      <c r="O64" s="307"/>
      <c r="P64" s="175"/>
    </row>
    <row r="65" spans="3:16" ht="22.5" customHeight="1" x14ac:dyDescent="0.25">
      <c r="C65" s="21"/>
      <c r="D65" s="307"/>
      <c r="E65" s="307"/>
      <c r="F65" s="307"/>
      <c r="G65" s="307"/>
      <c r="H65" s="307"/>
      <c r="I65" s="307"/>
      <c r="J65" s="307"/>
      <c r="K65" s="307"/>
      <c r="L65" s="307"/>
      <c r="M65" s="307"/>
      <c r="N65" s="307"/>
      <c r="O65" s="307"/>
      <c r="P65" s="175"/>
    </row>
    <row r="66" spans="3:16" ht="22.5" customHeight="1" x14ac:dyDescent="0.25">
      <c r="C66" s="107" t="s">
        <v>59</v>
      </c>
      <c r="D66" s="298" t="s">
        <v>337</v>
      </c>
      <c r="E66" s="298"/>
      <c r="F66" s="298"/>
      <c r="G66" s="298"/>
      <c r="H66" s="298"/>
      <c r="I66" s="298"/>
      <c r="J66" s="298"/>
      <c r="K66" s="298"/>
      <c r="L66" s="298"/>
      <c r="M66" s="298"/>
      <c r="N66" s="298"/>
      <c r="O66" s="298"/>
      <c r="P66" s="176"/>
    </row>
    <row r="67" spans="3:16" x14ac:dyDescent="0.25">
      <c r="C67" s="21"/>
      <c r="D67" s="298"/>
      <c r="E67" s="298"/>
      <c r="F67" s="298"/>
      <c r="G67" s="298"/>
      <c r="H67" s="298"/>
      <c r="I67" s="298"/>
      <c r="J67" s="298"/>
      <c r="K67" s="298"/>
      <c r="L67" s="298"/>
      <c r="M67" s="298"/>
      <c r="N67" s="298"/>
      <c r="O67" s="298"/>
      <c r="P67" s="176"/>
    </row>
    <row r="68" spans="3:16" ht="35.25" customHeight="1" x14ac:dyDescent="0.25">
      <c r="C68" s="107" t="s">
        <v>59</v>
      </c>
      <c r="D68" s="303" t="s">
        <v>314</v>
      </c>
      <c r="E68" s="303"/>
      <c r="F68" s="303"/>
      <c r="G68" s="303"/>
      <c r="H68" s="303"/>
      <c r="I68" s="303"/>
      <c r="J68" s="303"/>
      <c r="K68" s="303"/>
      <c r="L68" s="303"/>
      <c r="M68" s="303"/>
      <c r="N68" s="303"/>
      <c r="O68" s="303"/>
      <c r="P68" s="21"/>
    </row>
    <row r="69" spans="3:16" x14ac:dyDescent="0.25">
      <c r="C69" s="21"/>
      <c r="D69" s="303"/>
      <c r="E69" s="303"/>
      <c r="F69" s="303"/>
      <c r="G69" s="303"/>
      <c r="H69" s="303"/>
      <c r="I69" s="303"/>
      <c r="J69" s="303"/>
      <c r="K69" s="303"/>
      <c r="L69" s="303"/>
      <c r="M69" s="303"/>
      <c r="N69" s="303"/>
      <c r="O69" s="303"/>
      <c r="P69" s="21"/>
    </row>
    <row r="70" spans="3:16" x14ac:dyDescent="0.25">
      <c r="D70" s="21"/>
      <c r="E70" s="108" t="s">
        <v>60</v>
      </c>
      <c r="F70" s="21"/>
      <c r="G70" s="21"/>
      <c r="H70" s="21"/>
      <c r="I70" s="21"/>
      <c r="J70" s="21"/>
      <c r="K70" s="21"/>
      <c r="L70" s="21"/>
      <c r="M70" s="21"/>
      <c r="N70" s="21"/>
      <c r="O70" s="21"/>
    </row>
    <row r="74" spans="3:16" x14ac:dyDescent="0.25">
      <c r="D74" s="308"/>
      <c r="E74" s="308"/>
      <c r="F74" s="308"/>
      <c r="G74" s="309"/>
      <c r="H74" s="309"/>
      <c r="I74" s="309"/>
      <c r="J74" s="309"/>
    </row>
    <row r="75" spans="3:16" x14ac:dyDescent="0.25">
      <c r="D75" s="308"/>
      <c r="E75" s="308"/>
      <c r="F75" s="308"/>
      <c r="G75" s="309"/>
      <c r="H75" s="309"/>
      <c r="I75" s="309"/>
      <c r="J75" s="309"/>
    </row>
    <row r="77" spans="3:16" ht="22.5" x14ac:dyDescent="0.25">
      <c r="C77" s="13"/>
      <c r="D77" s="13"/>
      <c r="E77" s="303"/>
      <c r="F77" s="303"/>
      <c r="G77" s="303"/>
      <c r="H77" s="303"/>
      <c r="I77" s="303"/>
      <c r="J77" s="303"/>
      <c r="K77" s="303"/>
      <c r="L77" s="303"/>
      <c r="M77" s="303"/>
      <c r="N77" s="303"/>
      <c r="O77" s="303"/>
      <c r="P77" s="303"/>
    </row>
    <row r="78" spans="3:16" ht="22.5" x14ac:dyDescent="0.4">
      <c r="C78" s="11"/>
      <c r="D78" s="11"/>
      <c r="E78" s="303"/>
      <c r="F78" s="303"/>
      <c r="G78" s="303"/>
      <c r="H78" s="303"/>
      <c r="I78" s="303"/>
      <c r="J78" s="303"/>
      <c r="K78" s="303"/>
      <c r="L78" s="303"/>
      <c r="M78" s="303"/>
      <c r="N78" s="303"/>
      <c r="O78" s="303"/>
      <c r="P78" s="303"/>
    </row>
    <row r="79" spans="3:16" x14ac:dyDescent="0.25">
      <c r="F79" s="12"/>
    </row>
    <row r="81" spans="3:16" ht="22.5" x14ac:dyDescent="0.25">
      <c r="C81" s="13"/>
      <c r="D81" s="13"/>
      <c r="E81" s="304"/>
      <c r="F81" s="304"/>
      <c r="G81" s="304"/>
      <c r="H81" s="304"/>
      <c r="I81" s="304"/>
      <c r="J81" s="304"/>
      <c r="K81" s="304"/>
      <c r="L81" s="304"/>
      <c r="M81" s="304"/>
      <c r="N81" s="304"/>
      <c r="O81" s="304"/>
      <c r="P81" s="304"/>
    </row>
    <row r="82" spans="3:16" x14ac:dyDescent="0.25">
      <c r="E82" s="304"/>
      <c r="F82" s="304"/>
      <c r="G82" s="304"/>
      <c r="H82" s="304"/>
      <c r="I82" s="304"/>
      <c r="J82" s="304"/>
      <c r="K82" s="304"/>
      <c r="L82" s="304"/>
      <c r="M82" s="304"/>
      <c r="N82" s="304"/>
      <c r="O82" s="304"/>
      <c r="P82" s="304"/>
    </row>
    <row r="84" spans="3:16" ht="22.5" x14ac:dyDescent="0.25">
      <c r="C84" s="13"/>
      <c r="D84" s="13"/>
      <c r="E84" s="299"/>
      <c r="F84" s="299"/>
      <c r="G84" s="299"/>
      <c r="H84" s="299"/>
      <c r="I84" s="299"/>
      <c r="J84" s="299"/>
      <c r="K84" s="299"/>
      <c r="L84" s="299"/>
      <c r="M84" s="299"/>
      <c r="N84" s="299"/>
      <c r="O84" s="299"/>
      <c r="P84" s="299"/>
    </row>
    <row r="85" spans="3:16" x14ac:dyDescent="0.25">
      <c r="E85" s="299"/>
      <c r="F85" s="299"/>
      <c r="G85" s="299"/>
      <c r="H85" s="299"/>
      <c r="I85" s="299"/>
      <c r="J85" s="299"/>
      <c r="K85" s="299"/>
      <c r="L85" s="299"/>
      <c r="M85" s="299"/>
      <c r="N85" s="299"/>
      <c r="O85" s="299"/>
      <c r="P85" s="299"/>
    </row>
  </sheetData>
  <sheetProtection algorithmName="SHA-512" hashValue="VC2Tl7WO1zsKiKOzbO9KB5eKrFhi7fV7/lf1ZgUmE0PtXmwc0/Sx1+h4Sh2VtGLl5DbVnvsxjCe4P76RE0P09Q==" saltValue="Q8Qe97j6a1L4W0lMyJdQUw==" spinCount="100000" sheet="1" objects="1" scenarios="1"/>
  <mergeCells count="16">
    <mergeCell ref="D66:O67"/>
    <mergeCell ref="E84:P85"/>
    <mergeCell ref="B5:O5"/>
    <mergeCell ref="R9:AC12"/>
    <mergeCell ref="E77:P78"/>
    <mergeCell ref="E81:P82"/>
    <mergeCell ref="D68:O69"/>
    <mergeCell ref="D32:O32"/>
    <mergeCell ref="D14:O15"/>
    <mergeCell ref="D18:O19"/>
    <mergeCell ref="D9:O12"/>
    <mergeCell ref="D21:O22"/>
    <mergeCell ref="D61:O62"/>
    <mergeCell ref="D63:O65"/>
    <mergeCell ref="D74:F75"/>
    <mergeCell ref="G74:J75"/>
  </mergeCells>
  <hyperlinks>
    <hyperlink ref="D34" location="'C1_Notas Inicial'!A1" display="Notas en Comunicación y Matemática, nivel Inicial"/>
    <hyperlink ref="D41" location="'C2_Permanencia y conclusión'!A1" display="Matrícula y porcentajes de conclusión, permanencia, abandono y traslado"/>
    <hyperlink ref="D43" location="'C3_Calendarización'!A1" display="Cumplimiento de la calendarización del año escolar"/>
    <hyperlink ref="D45" location="'CG_4, 5, 6_A'!A1" display="Autoevaluación docente"/>
    <hyperlink ref="D46" location="'CG_4, 5, 6_B'!A1" display="Monitoreo de la práctica pedagógica"/>
    <hyperlink ref="D48" location="'C7_Gestión de conflictos'!A1" display="Registro y toma de acción en conflictos"/>
    <hyperlink ref="D50" location="'C8_Implementación PAT'!A1" display="Implementación de actividades planificadas en el PAT"/>
    <hyperlink ref="D51" location="'Monitoreo de metas'!A1" display="Monitoreo del cumplimiento de metas 2015"/>
    <hyperlink ref="D35:D36" location="'CG 1_A'!A1" display="Resultados ECE o ECELO"/>
    <hyperlink ref="D35" location="'C1_Notas Inicial (2)'!A1" display="Notas en Ciencia y Ciudadanía, nivel Inicial"/>
    <hyperlink ref="D36" location="'C1_Notas Primaria'!A1" display="Notas en Comunicación y Matemática, nivel Primaria"/>
    <hyperlink ref="D37" location="'C1_Notas Primaria (2)'!A1" display="Notas en Ciencia y Ciudadanía, nivel Primaria"/>
    <hyperlink ref="D38" location="'C1_Notas Secundaria'!A1" display="Notas en Comunicación y Matemática, nivel Secundaria"/>
    <hyperlink ref="D39" location="'C1_Notas Secundaria (2)'!A1" display="Notas en Ciencia y Ciudadanía, nivel Secundaria"/>
    <hyperlink ref="E70" r:id="rId1"/>
  </hyperlinks>
  <pageMargins left="0.7" right="0.7" top="0.75" bottom="0.75" header="0.3" footer="0.3"/>
  <pageSetup paperSize="9" scale="92"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W183"/>
  <sheetViews>
    <sheetView showGridLines="0" zoomScale="80" zoomScaleNormal="80" workbookViewId="0">
      <pane ySplit="4" topLeftCell="A5" activePane="bottomLeft" state="frozen"/>
      <selection pane="bottomLeft" activeCell="S11" sqref="S11"/>
    </sheetView>
  </sheetViews>
  <sheetFormatPr baseColWidth="10" defaultRowHeight="15" x14ac:dyDescent="0.25"/>
  <cols>
    <col min="1" max="1" width="4.42578125" customWidth="1"/>
    <col min="2" max="2" width="28.85546875" customWidth="1"/>
    <col min="3" max="3" width="14" customWidth="1"/>
    <col min="4" max="6" width="13.5703125" customWidth="1"/>
    <col min="7" max="7" width="12.85546875" customWidth="1"/>
    <col min="8" max="8" width="0.85546875" customWidth="1"/>
    <col min="9" max="9" width="4.42578125" customWidth="1"/>
    <col min="10" max="10" width="28.85546875" customWidth="1"/>
    <col min="11" max="11" width="14" customWidth="1"/>
    <col min="12" max="14" width="13.5703125" customWidth="1"/>
    <col min="15" max="15" width="12" customWidth="1"/>
    <col min="16" max="16" width="0.7109375" customWidth="1"/>
    <col min="17" max="17" width="4.42578125" customWidth="1"/>
    <col min="18" max="18" width="43" customWidth="1"/>
    <col min="19" max="21" width="13.5703125" customWidth="1"/>
    <col min="22" max="22" width="11" customWidth="1"/>
  </cols>
  <sheetData>
    <row r="1" spans="1:23" ht="25.5" customHeight="1" x14ac:dyDescent="0.35">
      <c r="A1" s="324" t="s">
        <v>11</v>
      </c>
      <c r="B1" s="324"/>
      <c r="C1" s="324"/>
      <c r="D1" s="324"/>
      <c r="E1" s="324"/>
      <c r="F1" s="324"/>
      <c r="G1" s="324"/>
      <c r="H1" s="324"/>
      <c r="I1" s="324"/>
      <c r="J1" s="324"/>
      <c r="K1" s="205"/>
      <c r="M1" s="2"/>
      <c r="N1" s="15" t="s">
        <v>63</v>
      </c>
    </row>
    <row r="2" spans="1:23" ht="115.5" customHeight="1" thickBot="1" x14ac:dyDescent="0.3">
      <c r="A2" s="442" t="s">
        <v>249</v>
      </c>
      <c r="B2" s="442"/>
      <c r="C2" s="442"/>
      <c r="D2" s="442"/>
      <c r="E2" s="442"/>
      <c r="F2" s="442"/>
      <c r="G2" s="442"/>
      <c r="H2" s="442"/>
      <c r="I2" s="442"/>
      <c r="J2" s="442"/>
      <c r="K2" s="442"/>
      <c r="L2" s="442"/>
      <c r="M2" s="2"/>
      <c r="W2" s="15"/>
    </row>
    <row r="3" spans="1:23" ht="27" thickTop="1" x14ac:dyDescent="0.4">
      <c r="A3" s="386" t="s">
        <v>12</v>
      </c>
      <c r="B3" s="386"/>
      <c r="C3" s="386"/>
      <c r="D3" s="386"/>
      <c r="E3" s="386"/>
      <c r="F3" s="386"/>
      <c r="G3" s="386"/>
      <c r="H3" s="386"/>
      <c r="I3" s="386"/>
      <c r="J3" s="386"/>
      <c r="K3" s="386"/>
      <c r="L3" s="386"/>
      <c r="M3" s="386"/>
      <c r="N3" s="386"/>
      <c r="O3" s="386"/>
    </row>
    <row r="4" spans="1:23" ht="28.5" x14ac:dyDescent="0.45">
      <c r="A4" s="131" t="s">
        <v>380</v>
      </c>
      <c r="B4" s="9"/>
      <c r="C4" s="9"/>
      <c r="D4" s="9"/>
      <c r="E4" s="9"/>
      <c r="F4" s="9"/>
      <c r="G4" s="9"/>
      <c r="H4" s="9"/>
      <c r="I4" s="9"/>
      <c r="J4" s="9"/>
      <c r="K4" s="9"/>
      <c r="L4" s="9"/>
      <c r="M4" s="9"/>
      <c r="N4" s="9"/>
      <c r="O4" s="9"/>
    </row>
    <row r="5" spans="1:23" ht="18.75" x14ac:dyDescent="0.3">
      <c r="A5" s="198" t="s">
        <v>339</v>
      </c>
    </row>
    <row r="6" spans="1:23" ht="16.5" customHeight="1" x14ac:dyDescent="0.25">
      <c r="A6" s="302" t="s">
        <v>362</v>
      </c>
      <c r="B6" s="302"/>
      <c r="C6" s="302"/>
      <c r="D6" s="302"/>
      <c r="E6" s="302"/>
      <c r="F6" s="302"/>
      <c r="G6" s="302"/>
      <c r="H6" s="302"/>
      <c r="I6" s="302"/>
      <c r="J6" s="302"/>
      <c r="K6" s="302"/>
      <c r="L6" s="302"/>
      <c r="M6" s="302"/>
      <c r="N6" s="8"/>
    </row>
    <row r="7" spans="1:23" ht="44.25" customHeight="1" x14ac:dyDescent="0.25">
      <c r="A7" s="302"/>
      <c r="B7" s="302"/>
      <c r="C7" s="302"/>
      <c r="D7" s="302"/>
      <c r="E7" s="302"/>
      <c r="F7" s="302"/>
      <c r="G7" s="302"/>
      <c r="H7" s="302"/>
      <c r="I7" s="302"/>
      <c r="J7" s="302"/>
      <c r="K7" s="302"/>
      <c r="L7" s="302"/>
      <c r="M7" s="302"/>
      <c r="N7" s="8"/>
      <c r="O7" s="3"/>
      <c r="P7" s="3"/>
      <c r="Q7" s="3"/>
    </row>
    <row r="8" spans="1:23" ht="19.5" customHeight="1" x14ac:dyDescent="0.25">
      <c r="A8" s="204"/>
      <c r="B8" s="204"/>
      <c r="C8" s="204"/>
      <c r="D8" s="204"/>
      <c r="E8" s="204"/>
      <c r="F8" s="204"/>
      <c r="G8" s="204"/>
      <c r="H8" s="204"/>
      <c r="I8" s="204"/>
      <c r="J8" s="204"/>
      <c r="K8" s="204"/>
      <c r="L8" s="204"/>
      <c r="M8" s="204"/>
      <c r="N8" s="8"/>
      <c r="O8" s="3"/>
      <c r="P8" s="3"/>
      <c r="Q8" s="3"/>
    </row>
    <row r="9" spans="1:23" ht="33" customHeight="1" x14ac:dyDescent="0.25">
      <c r="A9" s="134" t="s">
        <v>366</v>
      </c>
      <c r="B9" s="204"/>
      <c r="C9" s="204"/>
      <c r="D9" s="204"/>
      <c r="E9" s="204"/>
      <c r="F9" s="204"/>
      <c r="G9" s="204"/>
      <c r="H9" s="204"/>
      <c r="I9" s="204"/>
      <c r="J9" s="204"/>
      <c r="K9" s="204"/>
      <c r="L9" s="204"/>
      <c r="M9" s="204"/>
      <c r="N9" s="8"/>
      <c r="O9" s="3"/>
      <c r="P9" s="3"/>
      <c r="Q9" s="3"/>
    </row>
    <row r="10" spans="1:23" ht="19.5" customHeight="1" x14ac:dyDescent="0.25">
      <c r="A10" s="302" t="s">
        <v>375</v>
      </c>
      <c r="B10" s="302"/>
      <c r="C10" s="302"/>
      <c r="D10" s="302"/>
      <c r="E10" s="302"/>
      <c r="F10" s="302"/>
      <c r="G10" s="302"/>
      <c r="H10" s="302"/>
      <c r="I10" s="302"/>
      <c r="J10" s="302"/>
      <c r="K10" s="302"/>
      <c r="L10" s="302"/>
      <c r="M10" s="302"/>
      <c r="N10" s="8"/>
      <c r="O10" s="3"/>
      <c r="P10" s="3"/>
      <c r="Q10" s="3"/>
    </row>
    <row r="11" spans="1:23" ht="62.25" customHeight="1" x14ac:dyDescent="0.25">
      <c r="A11" s="302"/>
      <c r="B11" s="302"/>
      <c r="C11" s="302"/>
      <c r="D11" s="302"/>
      <c r="E11" s="302"/>
      <c r="F11" s="302"/>
      <c r="G11" s="302"/>
      <c r="H11" s="302"/>
      <c r="I11" s="302"/>
      <c r="J11" s="302"/>
      <c r="K11" s="302"/>
      <c r="L11" s="302"/>
      <c r="M11" s="302"/>
      <c r="N11" s="8"/>
      <c r="O11" s="3"/>
      <c r="P11" s="3"/>
      <c r="Q11" s="3"/>
    </row>
    <row r="12" spans="1:23" ht="19.5" customHeight="1" x14ac:dyDescent="0.25">
      <c r="A12" s="204"/>
      <c r="B12" s="145"/>
      <c r="C12" s="145"/>
      <c r="D12" s="145"/>
      <c r="E12" s="145"/>
      <c r="F12" s="145"/>
      <c r="G12" s="145"/>
      <c r="H12" s="145"/>
      <c r="I12" s="204"/>
      <c r="J12" s="204"/>
      <c r="K12" s="204"/>
      <c r="L12" s="204"/>
      <c r="M12" s="204"/>
      <c r="N12" s="8"/>
      <c r="O12" s="3"/>
      <c r="P12" s="3"/>
      <c r="Q12" s="3"/>
    </row>
    <row r="13" spans="1:23" ht="19.5" customHeight="1" x14ac:dyDescent="0.25">
      <c r="A13" s="204"/>
      <c r="B13" s="393" t="s">
        <v>363</v>
      </c>
      <c r="C13" s="393"/>
      <c r="D13" s="393"/>
      <c r="E13" s="393"/>
      <c r="F13" s="393"/>
      <c r="G13" s="393"/>
      <c r="I13" s="204"/>
      <c r="J13" s="393" t="s">
        <v>364</v>
      </c>
      <c r="K13" s="393"/>
      <c r="L13" s="393"/>
      <c r="M13" s="393"/>
      <c r="N13" s="393"/>
      <c r="O13" s="393"/>
      <c r="P13" s="3"/>
      <c r="Q13" s="3"/>
    </row>
    <row r="14" spans="1:23" ht="11.25" customHeight="1" x14ac:dyDescent="0.25">
      <c r="A14" s="204"/>
      <c r="B14" s="393"/>
      <c r="C14" s="393"/>
      <c r="D14" s="393"/>
      <c r="E14" s="393"/>
      <c r="F14" s="393"/>
      <c r="G14" s="393"/>
      <c r="I14" s="204"/>
      <c r="J14" s="393"/>
      <c r="K14" s="393"/>
      <c r="L14" s="393"/>
      <c r="M14" s="393"/>
      <c r="N14" s="393"/>
      <c r="O14" s="393"/>
      <c r="P14" s="3"/>
      <c r="Q14" s="3"/>
    </row>
    <row r="15" spans="1:23" ht="55.5" customHeight="1" x14ac:dyDescent="0.25">
      <c r="A15" s="204"/>
      <c r="B15" s="410" t="s">
        <v>361</v>
      </c>
      <c r="C15" s="410"/>
      <c r="D15" s="270" t="s">
        <v>33</v>
      </c>
      <c r="E15" s="270" t="s">
        <v>64</v>
      </c>
      <c r="F15" s="270" t="s">
        <v>15</v>
      </c>
      <c r="G15" s="271" t="s">
        <v>32</v>
      </c>
      <c r="I15" s="204"/>
      <c r="J15" s="410" t="s">
        <v>361</v>
      </c>
      <c r="K15" s="410"/>
      <c r="L15" s="270" t="s">
        <v>33</v>
      </c>
      <c r="M15" s="270" t="s">
        <v>64</v>
      </c>
      <c r="N15" s="270" t="s">
        <v>15</v>
      </c>
      <c r="O15" s="271" t="s">
        <v>32</v>
      </c>
      <c r="P15" s="3"/>
      <c r="Q15" s="3"/>
    </row>
    <row r="16" spans="1:23" ht="19.5" customHeight="1" x14ac:dyDescent="0.25">
      <c r="A16" s="204"/>
      <c r="B16" s="411" t="s">
        <v>279</v>
      </c>
      <c r="C16" s="272" t="s">
        <v>24</v>
      </c>
      <c r="D16" s="273">
        <f>COUNTIF(D38:D67,"&gt;8")</f>
        <v>0</v>
      </c>
      <c r="E16" s="273">
        <f>COUNTIF(E38:E67,"&gt;16")</f>
        <v>0</v>
      </c>
      <c r="F16" s="273">
        <f>COUNTIF(F38:F67,"&gt;8")</f>
        <v>0</v>
      </c>
      <c r="G16" s="273">
        <f>COUNTIF(G38:G67,"&gt;32")</f>
        <v>0</v>
      </c>
      <c r="H16" s="204"/>
      <c r="I16" s="204"/>
      <c r="J16" s="411" t="s">
        <v>279</v>
      </c>
      <c r="K16" s="272" t="s">
        <v>24</v>
      </c>
      <c r="L16" s="273">
        <f>COUNTIF(D102:D131,"&gt;8")</f>
        <v>0</v>
      </c>
      <c r="M16" s="273">
        <f>COUNTIF(E102:E131,"&gt;16")</f>
        <v>0</v>
      </c>
      <c r="N16" s="273">
        <f>COUNTIF(F102:F131,"&gt;8")</f>
        <v>0</v>
      </c>
      <c r="O16" s="273">
        <f>COUNTIF(G102:G131,"&gt;32")</f>
        <v>0</v>
      </c>
      <c r="P16" s="3"/>
      <c r="Q16" s="3"/>
    </row>
    <row r="17" spans="1:22" ht="19.5" customHeight="1" x14ac:dyDescent="0.25">
      <c r="A17" s="204"/>
      <c r="B17" s="412"/>
      <c r="C17" s="274" t="s">
        <v>70</v>
      </c>
      <c r="D17" s="275" t="str">
        <f>IFERROR(D16/D30,"")</f>
        <v/>
      </c>
      <c r="E17" s="275" t="str">
        <f>IFERROR(E16/D30,"")</f>
        <v/>
      </c>
      <c r="F17" s="275" t="str">
        <f>IFERROR(F16/D30,"")</f>
        <v/>
      </c>
      <c r="G17" s="275" t="str">
        <f>IFERROR(G16/D30,"")</f>
        <v/>
      </c>
      <c r="H17" s="204"/>
      <c r="I17" s="204"/>
      <c r="J17" s="412"/>
      <c r="K17" s="274" t="s">
        <v>70</v>
      </c>
      <c r="L17" s="275">
        <f>IFERROR(L16/D94,"")</f>
        <v>0</v>
      </c>
      <c r="M17" s="275">
        <f>IFERROR(M16/D94,"")</f>
        <v>0</v>
      </c>
      <c r="N17" s="275">
        <f>IFERROR(N16/D94,"")</f>
        <v>0</v>
      </c>
      <c r="O17" s="275">
        <f>IFERROR(O16/D94,"")</f>
        <v>0</v>
      </c>
      <c r="P17" s="3"/>
      <c r="Q17" s="3"/>
    </row>
    <row r="18" spans="1:22" ht="19.5" customHeight="1" x14ac:dyDescent="0.25">
      <c r="A18" s="204"/>
      <c r="B18" s="413" t="s">
        <v>360</v>
      </c>
      <c r="C18" s="274" t="s">
        <v>24</v>
      </c>
      <c r="D18" s="273">
        <f>COUNTIF(L38:L77,"&gt;8")</f>
        <v>0</v>
      </c>
      <c r="E18" s="273">
        <f>COUNTIF(M38:M77,"&gt;16")</f>
        <v>0</v>
      </c>
      <c r="F18" s="273">
        <f>COUNTIF(N38:N77,"&gt;8")</f>
        <v>0</v>
      </c>
      <c r="G18" s="273">
        <f>COUNTIF(O38:O77,"&gt;32")</f>
        <v>0</v>
      </c>
      <c r="H18" s="204"/>
      <c r="I18" s="204"/>
      <c r="J18" s="413" t="s">
        <v>360</v>
      </c>
      <c r="K18" s="274" t="s">
        <v>24</v>
      </c>
      <c r="L18" s="273">
        <f>COUNTIF(L102:L141,"&gt;8")</f>
        <v>0</v>
      </c>
      <c r="M18" s="273">
        <f>COUNTIF(M102:M141,"&gt;16")</f>
        <v>0</v>
      </c>
      <c r="N18" s="273">
        <f>COUNTIF(N102:N141,"&gt;8")</f>
        <v>0</v>
      </c>
      <c r="O18" s="273">
        <f>COUNTIF(O102:O141,"&gt;32")</f>
        <v>0</v>
      </c>
      <c r="P18" s="3"/>
      <c r="Q18" s="3"/>
    </row>
    <row r="19" spans="1:22" ht="19.5" customHeight="1" x14ac:dyDescent="0.25">
      <c r="A19" s="204"/>
      <c r="B19" s="412"/>
      <c r="C19" s="274" t="s">
        <v>70</v>
      </c>
      <c r="D19" s="275" t="str">
        <f>IFERROR(D18/L30,"")</f>
        <v/>
      </c>
      <c r="E19" s="275" t="str">
        <f>IFERROR(E18/L30,"")</f>
        <v/>
      </c>
      <c r="F19" s="275" t="str">
        <f>IFERROR(F18/S30,"")</f>
        <v/>
      </c>
      <c r="G19" s="275" t="str">
        <f>IFERROR(G18/L30,"")</f>
        <v/>
      </c>
      <c r="H19" s="204"/>
      <c r="I19" s="204"/>
      <c r="J19" s="412"/>
      <c r="K19" s="274" t="s">
        <v>70</v>
      </c>
      <c r="L19" s="273" t="str">
        <f>IFERROR(L18/L94,"")</f>
        <v/>
      </c>
      <c r="M19" s="273" t="str">
        <f>IFERROR(M18/L94,"")</f>
        <v/>
      </c>
      <c r="N19" s="273" t="str">
        <f>IFERROR(N18/L94,"")</f>
        <v/>
      </c>
      <c r="O19" s="273" t="str">
        <f>IFERROR(O18/L94,"")</f>
        <v/>
      </c>
      <c r="P19" s="3"/>
      <c r="Q19" s="3"/>
    </row>
    <row r="20" spans="1:22" ht="19.5" customHeight="1" x14ac:dyDescent="0.25">
      <c r="A20" s="204"/>
      <c r="B20" s="414" t="s">
        <v>277</v>
      </c>
      <c r="C20" s="274" t="s">
        <v>24</v>
      </c>
      <c r="D20" s="273">
        <f>COUNTIF(S38:S87,"&gt;8")</f>
        <v>0</v>
      </c>
      <c r="E20" s="273">
        <f>COUNTIF(T38:T87,"&gt;16")</f>
        <v>0</v>
      </c>
      <c r="F20" s="273">
        <f>COUNTIF(U38:U87,"&gt;8")</f>
        <v>0</v>
      </c>
      <c r="G20" s="273">
        <f>COUNTIF(V38:V87,"&gt;32")</f>
        <v>0</v>
      </c>
      <c r="H20" s="204"/>
      <c r="I20" s="204"/>
      <c r="J20" s="414" t="s">
        <v>277</v>
      </c>
      <c r="K20" s="274" t="s">
        <v>24</v>
      </c>
      <c r="L20" s="273">
        <f>COUNTIF(S102:S151,"&gt;8")</f>
        <v>0</v>
      </c>
      <c r="M20" s="273">
        <f>COUNTIF(T102:T151,"&gt;16")</f>
        <v>0</v>
      </c>
      <c r="N20" s="273">
        <f>COUNTIF(U102:U151,"&gt;8")</f>
        <v>0</v>
      </c>
      <c r="O20" s="273">
        <f>COUNTIF(V102:V151,"&gt;32")</f>
        <v>0</v>
      </c>
      <c r="P20" s="3"/>
      <c r="Q20" s="3"/>
    </row>
    <row r="21" spans="1:22" ht="19.5" customHeight="1" x14ac:dyDescent="0.25">
      <c r="A21" s="204"/>
      <c r="B21" s="415"/>
      <c r="C21" s="274" t="s">
        <v>70</v>
      </c>
      <c r="D21" s="275" t="str">
        <f>IFERROR(D20/S30,"")</f>
        <v/>
      </c>
      <c r="E21" s="275" t="str">
        <f>IFERROR(E20/S30,"")</f>
        <v/>
      </c>
      <c r="F21" s="275" t="str">
        <f>IFERROR(F20/S30,"")</f>
        <v/>
      </c>
      <c r="G21" s="275" t="str">
        <f>IFERROR(G20/S30,"")</f>
        <v/>
      </c>
      <c r="H21" s="204"/>
      <c r="I21" s="204"/>
      <c r="J21" s="415"/>
      <c r="K21" s="274" t="s">
        <v>70</v>
      </c>
      <c r="L21" s="273" t="str">
        <f>IFERROR(L20/S94,"")</f>
        <v/>
      </c>
      <c r="M21" s="273" t="str">
        <f>IFERROR(M20/S94,"")</f>
        <v/>
      </c>
      <c r="N21" s="273" t="str">
        <f>IFERROR(N20/S94,"")</f>
        <v/>
      </c>
      <c r="O21" s="273" t="str">
        <f>IFERROR(O20/S94,"")</f>
        <v/>
      </c>
      <c r="P21" s="3"/>
      <c r="Q21" s="3"/>
    </row>
    <row r="22" spans="1:22" ht="19.5" customHeight="1" x14ac:dyDescent="0.25">
      <c r="B22" s="394" t="s">
        <v>365</v>
      </c>
      <c r="C22" s="274" t="s">
        <v>24</v>
      </c>
      <c r="D22" s="273">
        <f>SUM(D16,D18,D20)</f>
        <v>0</v>
      </c>
      <c r="E22" s="273">
        <f>SUM(E16,E18,E20)</f>
        <v>0</v>
      </c>
      <c r="F22" s="273">
        <f>SUM(F16,F18,F20)</f>
        <v>0</v>
      </c>
      <c r="G22" s="273">
        <f>SUM(G16,G18,G20)</f>
        <v>0</v>
      </c>
      <c r="J22" s="394" t="s">
        <v>365</v>
      </c>
      <c r="K22" s="274" t="s">
        <v>24</v>
      </c>
      <c r="L22" s="273">
        <f>SUM(L16,L18,L20)</f>
        <v>0</v>
      </c>
      <c r="M22" s="273">
        <f>SUM(M16,M18,M20)</f>
        <v>0</v>
      </c>
      <c r="N22" s="273">
        <f>SUM(N16,N18,N20)</f>
        <v>0</v>
      </c>
      <c r="O22" s="273">
        <f>SUM(O16,O18,O20)</f>
        <v>0</v>
      </c>
      <c r="P22" s="3"/>
      <c r="Q22" s="3"/>
    </row>
    <row r="23" spans="1:22" ht="19.5" customHeight="1" x14ac:dyDescent="0.25">
      <c r="B23" s="395"/>
      <c r="C23" s="274" t="s">
        <v>70</v>
      </c>
      <c r="D23" s="275" t="str">
        <f>IFERROR(D22/SUM(D30,L30,S30),"")</f>
        <v/>
      </c>
      <c r="E23" s="275" t="str">
        <f>IFERROR(E22/SUM(D30,L30,S30),"")</f>
        <v/>
      </c>
      <c r="F23" s="275" t="str">
        <f>IFERROR(F22/SUM(D30,L30,S30),"")</f>
        <v/>
      </c>
      <c r="G23" s="275" t="str">
        <f>IFERROR(G22/SUM(D30,L30,S30),"")</f>
        <v/>
      </c>
      <c r="J23" s="395"/>
      <c r="K23" s="274" t="s">
        <v>70</v>
      </c>
      <c r="L23" s="275">
        <f>IFERROR(L22/SUM(D94,L94,S94),"")</f>
        <v>0</v>
      </c>
      <c r="M23" s="275">
        <f>IFERROR(M22/SUM(D94,L94,S94),"")</f>
        <v>0</v>
      </c>
      <c r="N23" s="275">
        <f>IFERROR(N22/SUM(D94,L94,S94),"")</f>
        <v>0</v>
      </c>
      <c r="O23" s="275">
        <f>IFERROR(O22/SUM(D94,L94,S94),"")</f>
        <v>0</v>
      </c>
    </row>
    <row r="24" spans="1:22" ht="19.5" customHeight="1" x14ac:dyDescent="0.25"/>
    <row r="25" spans="1:22" ht="43.5" customHeight="1" x14ac:dyDescent="0.45">
      <c r="A25" s="7"/>
      <c r="B25" s="443" t="s">
        <v>261</v>
      </c>
      <c r="C25" s="443"/>
      <c r="D25" s="443"/>
      <c r="E25" s="443"/>
      <c r="F25" s="443"/>
      <c r="G25" s="443"/>
      <c r="H25" s="443"/>
      <c r="I25" s="443"/>
      <c r="J25" s="443"/>
      <c r="K25" s="443"/>
      <c r="L25" s="443"/>
      <c r="M25" s="443"/>
      <c r="N25" s="17"/>
    </row>
    <row r="26" spans="1:22" x14ac:dyDescent="0.25">
      <c r="A26" s="126"/>
    </row>
    <row r="27" spans="1:22" ht="18.75" x14ac:dyDescent="0.3">
      <c r="A27" s="431" t="s">
        <v>49</v>
      </c>
      <c r="B27" s="406" t="s">
        <v>21</v>
      </c>
      <c r="C27" s="407"/>
      <c r="D27" s="428" t="s">
        <v>50</v>
      </c>
      <c r="E27" s="428"/>
      <c r="F27" s="428"/>
      <c r="G27" s="428"/>
      <c r="I27" s="431" t="s">
        <v>49</v>
      </c>
      <c r="J27" s="406" t="s">
        <v>21</v>
      </c>
      <c r="K27" s="407"/>
      <c r="L27" s="428" t="s">
        <v>51</v>
      </c>
      <c r="M27" s="428"/>
      <c r="N27" s="428"/>
      <c r="O27" s="428"/>
      <c r="Q27" s="431" t="s">
        <v>49</v>
      </c>
      <c r="R27" s="264" t="s">
        <v>21</v>
      </c>
      <c r="S27" s="428" t="s">
        <v>52</v>
      </c>
      <c r="T27" s="428"/>
      <c r="U27" s="428"/>
      <c r="V27" s="428"/>
    </row>
    <row r="28" spans="1:22" x14ac:dyDescent="0.25">
      <c r="A28" s="431"/>
      <c r="B28" s="408" t="s">
        <v>13</v>
      </c>
      <c r="C28" s="409"/>
      <c r="D28" s="429" t="s">
        <v>367</v>
      </c>
      <c r="E28" s="429"/>
      <c r="F28" s="429"/>
      <c r="G28" s="429"/>
      <c r="I28" s="431"/>
      <c r="J28" s="408" t="s">
        <v>13</v>
      </c>
      <c r="K28" s="409"/>
      <c r="L28" s="429" t="s">
        <v>367</v>
      </c>
      <c r="M28" s="429"/>
      <c r="N28" s="429"/>
      <c r="O28" s="429"/>
      <c r="Q28" s="431"/>
      <c r="R28" s="258" t="s">
        <v>13</v>
      </c>
      <c r="S28" s="429" t="s">
        <v>367</v>
      </c>
      <c r="T28" s="429"/>
      <c r="U28" s="429"/>
      <c r="V28" s="429"/>
    </row>
    <row r="29" spans="1:22" x14ac:dyDescent="0.25">
      <c r="A29" s="431"/>
      <c r="B29" s="400" t="s">
        <v>19</v>
      </c>
      <c r="C29" s="401"/>
      <c r="D29" s="420">
        <v>0</v>
      </c>
      <c r="E29" s="420"/>
      <c r="F29" s="420"/>
      <c r="G29" s="420"/>
      <c r="I29" s="431"/>
      <c r="J29" s="400" t="s">
        <v>19</v>
      </c>
      <c r="K29" s="401"/>
      <c r="L29" s="420">
        <v>0</v>
      </c>
      <c r="M29" s="420"/>
      <c r="N29" s="420"/>
      <c r="O29" s="420"/>
      <c r="Q29" s="431"/>
      <c r="R29" s="259" t="s">
        <v>19</v>
      </c>
      <c r="S29" s="420">
        <v>0</v>
      </c>
      <c r="T29" s="420"/>
      <c r="U29" s="420"/>
      <c r="V29" s="420"/>
    </row>
    <row r="30" spans="1:22" x14ac:dyDescent="0.25">
      <c r="A30" s="431"/>
      <c r="B30" s="400" t="s">
        <v>20</v>
      </c>
      <c r="C30" s="401"/>
      <c r="D30" s="420">
        <v>0</v>
      </c>
      <c r="E30" s="420"/>
      <c r="F30" s="420"/>
      <c r="G30" s="420"/>
      <c r="I30" s="431"/>
      <c r="J30" s="400" t="s">
        <v>20</v>
      </c>
      <c r="K30" s="401"/>
      <c r="L30" s="420">
        <v>0</v>
      </c>
      <c r="M30" s="420"/>
      <c r="N30" s="420"/>
      <c r="O30" s="420"/>
      <c r="Q30" s="431"/>
      <c r="R30" s="259" t="s">
        <v>20</v>
      </c>
      <c r="S30" s="420">
        <v>0</v>
      </c>
      <c r="T30" s="420"/>
      <c r="U30" s="420"/>
      <c r="V30" s="420"/>
    </row>
    <row r="31" spans="1:22" ht="15" customHeight="1" x14ac:dyDescent="0.25">
      <c r="A31" s="431"/>
      <c r="B31" s="402" t="s">
        <v>17</v>
      </c>
      <c r="C31" s="403"/>
      <c r="D31" s="430" t="s">
        <v>16</v>
      </c>
      <c r="E31" s="430"/>
      <c r="F31" s="430"/>
      <c r="G31" s="421" t="s">
        <v>32</v>
      </c>
      <c r="I31" s="431"/>
      <c r="J31" s="402" t="s">
        <v>17</v>
      </c>
      <c r="K31" s="403"/>
      <c r="L31" s="430" t="s">
        <v>16</v>
      </c>
      <c r="M31" s="430"/>
      <c r="N31" s="430"/>
      <c r="O31" s="421" t="s">
        <v>32</v>
      </c>
      <c r="Q31" s="431"/>
      <c r="R31" s="432" t="s">
        <v>17</v>
      </c>
      <c r="S31" s="430" t="s">
        <v>16</v>
      </c>
      <c r="T31" s="430"/>
      <c r="U31" s="430"/>
      <c r="V31" s="421" t="s">
        <v>32</v>
      </c>
    </row>
    <row r="32" spans="1:22" ht="51.75" customHeight="1" x14ac:dyDescent="0.25">
      <c r="A32" s="431"/>
      <c r="B32" s="404"/>
      <c r="C32" s="405"/>
      <c r="D32" s="261" t="s">
        <v>33</v>
      </c>
      <c r="E32" s="261" t="s">
        <v>64</v>
      </c>
      <c r="F32" s="261" t="s">
        <v>15</v>
      </c>
      <c r="G32" s="421"/>
      <c r="I32" s="431"/>
      <c r="J32" s="404"/>
      <c r="K32" s="405"/>
      <c r="L32" s="261" t="s">
        <v>33</v>
      </c>
      <c r="M32" s="261" t="s">
        <v>64</v>
      </c>
      <c r="N32" s="261" t="s">
        <v>15</v>
      </c>
      <c r="O32" s="421"/>
      <c r="Q32" s="431"/>
      <c r="R32" s="432"/>
      <c r="S32" s="261" t="s">
        <v>33</v>
      </c>
      <c r="T32" s="261" t="s">
        <v>64</v>
      </c>
      <c r="U32" s="261" t="s">
        <v>15</v>
      </c>
      <c r="V32" s="421"/>
    </row>
    <row r="33" spans="1:22" x14ac:dyDescent="0.25">
      <c r="A33" s="431"/>
      <c r="B33" s="400" t="s">
        <v>18</v>
      </c>
      <c r="C33" s="401"/>
      <c r="D33" s="262">
        <f>4*3</f>
        <v>12</v>
      </c>
      <c r="E33" s="262">
        <f>8*3</f>
        <v>24</v>
      </c>
      <c r="F33" s="262">
        <f>4*3</f>
        <v>12</v>
      </c>
      <c r="G33" s="426" t="str">
        <f>IFERROR(SUM(G38:G67)/D30,"")</f>
        <v/>
      </c>
      <c r="I33" s="431"/>
      <c r="J33" s="400" t="s">
        <v>18</v>
      </c>
      <c r="K33" s="401"/>
      <c r="L33" s="262">
        <f>4*3</f>
        <v>12</v>
      </c>
      <c r="M33" s="262">
        <f>8*3</f>
        <v>24</v>
      </c>
      <c r="N33" s="262">
        <f>4*3</f>
        <v>12</v>
      </c>
      <c r="O33" s="426" t="str">
        <f>IFERROR(SUM(O38:O77)/L30,"")</f>
        <v/>
      </c>
      <c r="Q33" s="431"/>
      <c r="R33" s="259" t="s">
        <v>18</v>
      </c>
      <c r="S33" s="262">
        <f>4*3</f>
        <v>12</v>
      </c>
      <c r="T33" s="262">
        <f>8*3</f>
        <v>24</v>
      </c>
      <c r="U33" s="262">
        <f>4*3</f>
        <v>12</v>
      </c>
      <c r="V33" s="426" t="str">
        <f>IFERROR(SUM(V38:V87)/S30,"")</f>
        <v/>
      </c>
    </row>
    <row r="34" spans="1:22" x14ac:dyDescent="0.25">
      <c r="A34" s="431"/>
      <c r="B34" s="400" t="s">
        <v>53</v>
      </c>
      <c r="C34" s="401"/>
      <c r="D34" s="263" t="str">
        <f>IFERROR(SUM(D38:D67)/D30,"")</f>
        <v/>
      </c>
      <c r="E34" s="263" t="str">
        <f>IFERROR(SUM(E38:E67)/D30,"")</f>
        <v/>
      </c>
      <c r="F34" s="263" t="str">
        <f>IFERROR(SUM(F38:F67)/D30,"")</f>
        <v/>
      </c>
      <c r="G34" s="426"/>
      <c r="I34" s="431"/>
      <c r="J34" s="400" t="s">
        <v>53</v>
      </c>
      <c r="K34" s="401"/>
      <c r="L34" s="263" t="str">
        <f>IFERROR(SUM(L38:L77)/L30,"")</f>
        <v/>
      </c>
      <c r="M34" s="263" t="str">
        <f>IFERROR(SUM(M38:M77)/L30,"")</f>
        <v/>
      </c>
      <c r="N34" s="263" t="str">
        <f>IFERROR(SUM(N38:N77)/L30,"")</f>
        <v/>
      </c>
      <c r="O34" s="426"/>
      <c r="Q34" s="431"/>
      <c r="R34" s="259" t="s">
        <v>53</v>
      </c>
      <c r="S34" s="263" t="str">
        <f>IFERROR(SUM(S38:S87)/S30,"")</f>
        <v/>
      </c>
      <c r="T34" s="263" t="str">
        <f>IFERROR(SUM(T38:T87)/S30,"")</f>
        <v/>
      </c>
      <c r="U34" s="263" t="str">
        <f>IFERROR(SUM(U38:U87)/S30,"")</f>
        <v/>
      </c>
      <c r="V34" s="426"/>
    </row>
    <row r="35" spans="1:22" x14ac:dyDescent="0.25">
      <c r="I35" s="126"/>
    </row>
    <row r="36" spans="1:22" ht="13.5" customHeight="1" x14ac:dyDescent="0.25">
      <c r="A36" s="435" t="s">
        <v>24</v>
      </c>
      <c r="B36" s="422" t="s">
        <v>54</v>
      </c>
      <c r="C36" s="423"/>
      <c r="D36" s="438" t="s">
        <v>16</v>
      </c>
      <c r="E36" s="438"/>
      <c r="F36" s="438"/>
      <c r="G36" s="437" t="s">
        <v>32</v>
      </c>
      <c r="I36" s="435" t="s">
        <v>24</v>
      </c>
      <c r="J36" s="416" t="s">
        <v>54</v>
      </c>
      <c r="K36" s="417"/>
      <c r="L36" s="438" t="s">
        <v>16</v>
      </c>
      <c r="M36" s="438"/>
      <c r="N36" s="438"/>
      <c r="O36" s="437" t="s">
        <v>32</v>
      </c>
      <c r="Q36" s="435" t="s">
        <v>24</v>
      </c>
      <c r="R36" s="433" t="s">
        <v>54</v>
      </c>
      <c r="S36" s="438" t="s">
        <v>16</v>
      </c>
      <c r="T36" s="438"/>
      <c r="U36" s="438"/>
      <c r="V36" s="437" t="s">
        <v>32</v>
      </c>
    </row>
    <row r="37" spans="1:22" ht="38.25" x14ac:dyDescent="0.25">
      <c r="A37" s="435"/>
      <c r="B37" s="424"/>
      <c r="C37" s="425"/>
      <c r="D37" s="265" t="s">
        <v>33</v>
      </c>
      <c r="E37" s="265" t="s">
        <v>64</v>
      </c>
      <c r="F37" s="265" t="s">
        <v>15</v>
      </c>
      <c r="G37" s="437"/>
      <c r="I37" s="435"/>
      <c r="J37" s="418"/>
      <c r="K37" s="419"/>
      <c r="L37" s="265" t="s">
        <v>33</v>
      </c>
      <c r="M37" s="265" t="s">
        <v>64</v>
      </c>
      <c r="N37" s="265" t="s">
        <v>15</v>
      </c>
      <c r="O37" s="437"/>
      <c r="Q37" s="435"/>
      <c r="R37" s="433"/>
      <c r="S37" s="265" t="s">
        <v>33</v>
      </c>
      <c r="T37" s="265" t="s">
        <v>64</v>
      </c>
      <c r="U37" s="265" t="s">
        <v>15</v>
      </c>
      <c r="V37" s="437"/>
    </row>
    <row r="38" spans="1:22" x14ac:dyDescent="0.25">
      <c r="A38" s="266">
        <v>1</v>
      </c>
      <c r="B38" s="391"/>
      <c r="C38" s="392"/>
      <c r="D38" s="142">
        <v>0</v>
      </c>
      <c r="E38" s="142">
        <v>0</v>
      </c>
      <c r="F38" s="142">
        <v>0</v>
      </c>
      <c r="G38" s="267">
        <f>SUM(D38:F38)</f>
        <v>0</v>
      </c>
      <c r="I38" s="266">
        <v>1</v>
      </c>
      <c r="J38" s="391"/>
      <c r="K38" s="392"/>
      <c r="L38" s="142">
        <v>0</v>
      </c>
      <c r="M38" s="142">
        <v>0</v>
      </c>
      <c r="N38" s="142">
        <v>0</v>
      </c>
      <c r="O38" s="267">
        <f t="shared" ref="O38:O77" si="0">SUM(L38:N38)</f>
        <v>0</v>
      </c>
      <c r="Q38" s="266">
        <v>1</v>
      </c>
      <c r="R38" s="142"/>
      <c r="S38" s="142">
        <v>0</v>
      </c>
      <c r="T38" s="142">
        <v>0</v>
      </c>
      <c r="U38" s="142">
        <v>0</v>
      </c>
      <c r="V38" s="267">
        <f t="shared" ref="V38:V69" si="1">SUM(S38:U38)</f>
        <v>0</v>
      </c>
    </row>
    <row r="39" spans="1:22" x14ac:dyDescent="0.25">
      <c r="A39" s="266">
        <v>2</v>
      </c>
      <c r="B39" s="391"/>
      <c r="C39" s="392"/>
      <c r="D39" s="268">
        <v>0</v>
      </c>
      <c r="E39" s="142">
        <v>0</v>
      </c>
      <c r="F39" s="142">
        <v>0</v>
      </c>
      <c r="G39" s="267">
        <f t="shared" ref="G39:G67" si="2">SUM(D39:F39)</f>
        <v>0</v>
      </c>
      <c r="I39" s="266">
        <v>2</v>
      </c>
      <c r="J39" s="391"/>
      <c r="K39" s="392"/>
      <c r="L39" s="142">
        <v>0</v>
      </c>
      <c r="M39" s="142">
        <v>0</v>
      </c>
      <c r="N39" s="142">
        <v>0</v>
      </c>
      <c r="O39" s="267">
        <f t="shared" si="0"/>
        <v>0</v>
      </c>
      <c r="Q39" s="266">
        <v>2</v>
      </c>
      <c r="R39" s="142"/>
      <c r="S39" s="142">
        <v>0</v>
      </c>
      <c r="T39" s="142">
        <v>0</v>
      </c>
      <c r="U39" s="142">
        <v>0</v>
      </c>
      <c r="V39" s="267">
        <f t="shared" si="1"/>
        <v>0</v>
      </c>
    </row>
    <row r="40" spans="1:22" x14ac:dyDescent="0.25">
      <c r="A40" s="266">
        <v>3</v>
      </c>
      <c r="B40" s="391"/>
      <c r="C40" s="392"/>
      <c r="D40" s="142">
        <v>0</v>
      </c>
      <c r="E40" s="142">
        <v>0</v>
      </c>
      <c r="F40" s="142">
        <v>0</v>
      </c>
      <c r="G40" s="267">
        <f t="shared" si="2"/>
        <v>0</v>
      </c>
      <c r="I40" s="266">
        <v>3</v>
      </c>
      <c r="J40" s="391"/>
      <c r="K40" s="392"/>
      <c r="L40" s="142">
        <v>0</v>
      </c>
      <c r="M40" s="142">
        <v>0</v>
      </c>
      <c r="N40" s="142">
        <v>0</v>
      </c>
      <c r="O40" s="267">
        <f t="shared" si="0"/>
        <v>0</v>
      </c>
      <c r="Q40" s="266">
        <v>3</v>
      </c>
      <c r="R40" s="142"/>
      <c r="S40" s="142">
        <v>0</v>
      </c>
      <c r="T40" s="142">
        <v>0</v>
      </c>
      <c r="U40" s="142">
        <v>0</v>
      </c>
      <c r="V40" s="267">
        <f t="shared" si="1"/>
        <v>0</v>
      </c>
    </row>
    <row r="41" spans="1:22" x14ac:dyDescent="0.25">
      <c r="A41" s="266">
        <v>4</v>
      </c>
      <c r="B41" s="391"/>
      <c r="C41" s="392"/>
      <c r="D41" s="142">
        <v>0</v>
      </c>
      <c r="E41" s="142">
        <v>0</v>
      </c>
      <c r="F41" s="142">
        <v>0</v>
      </c>
      <c r="G41" s="267">
        <f t="shared" si="2"/>
        <v>0</v>
      </c>
      <c r="I41" s="266">
        <v>4</v>
      </c>
      <c r="J41" s="391"/>
      <c r="K41" s="392"/>
      <c r="L41" s="142">
        <v>0</v>
      </c>
      <c r="M41" s="142">
        <v>0</v>
      </c>
      <c r="N41" s="142">
        <v>0</v>
      </c>
      <c r="O41" s="267">
        <f t="shared" si="0"/>
        <v>0</v>
      </c>
      <c r="Q41" s="266">
        <v>4</v>
      </c>
      <c r="R41" s="142"/>
      <c r="S41" s="142">
        <v>0</v>
      </c>
      <c r="T41" s="142">
        <v>0</v>
      </c>
      <c r="U41" s="142">
        <v>0</v>
      </c>
      <c r="V41" s="267">
        <f t="shared" si="1"/>
        <v>0</v>
      </c>
    </row>
    <row r="42" spans="1:22" x14ac:dyDescent="0.25">
      <c r="A42" s="266">
        <v>5</v>
      </c>
      <c r="B42" s="391"/>
      <c r="C42" s="392"/>
      <c r="D42" s="142">
        <v>0</v>
      </c>
      <c r="E42" s="142">
        <v>0</v>
      </c>
      <c r="F42" s="142">
        <v>0</v>
      </c>
      <c r="G42" s="267">
        <f t="shared" si="2"/>
        <v>0</v>
      </c>
      <c r="I42" s="266">
        <v>5</v>
      </c>
      <c r="J42" s="391"/>
      <c r="K42" s="392"/>
      <c r="L42" s="142">
        <v>0</v>
      </c>
      <c r="M42" s="142">
        <v>0</v>
      </c>
      <c r="N42" s="142">
        <v>0</v>
      </c>
      <c r="O42" s="267">
        <f t="shared" si="0"/>
        <v>0</v>
      </c>
      <c r="Q42" s="266">
        <v>5</v>
      </c>
      <c r="R42" s="142"/>
      <c r="S42" s="142">
        <v>0</v>
      </c>
      <c r="T42" s="142">
        <v>0</v>
      </c>
      <c r="U42" s="142">
        <v>0</v>
      </c>
      <c r="V42" s="267">
        <f t="shared" si="1"/>
        <v>0</v>
      </c>
    </row>
    <row r="43" spans="1:22" x14ac:dyDescent="0.25">
      <c r="A43" s="266">
        <v>6</v>
      </c>
      <c r="B43" s="391"/>
      <c r="C43" s="392"/>
      <c r="D43" s="142">
        <v>0</v>
      </c>
      <c r="E43" s="142">
        <v>0</v>
      </c>
      <c r="F43" s="142">
        <v>0</v>
      </c>
      <c r="G43" s="267">
        <f t="shared" si="2"/>
        <v>0</v>
      </c>
      <c r="I43" s="266">
        <v>6</v>
      </c>
      <c r="J43" s="391"/>
      <c r="K43" s="392"/>
      <c r="L43" s="142">
        <v>0</v>
      </c>
      <c r="M43" s="142">
        <v>0</v>
      </c>
      <c r="N43" s="142">
        <v>0</v>
      </c>
      <c r="O43" s="267">
        <f t="shared" si="0"/>
        <v>0</v>
      </c>
      <c r="Q43" s="266">
        <v>6</v>
      </c>
      <c r="R43" s="142"/>
      <c r="S43" s="142">
        <v>0</v>
      </c>
      <c r="T43" s="142">
        <v>0</v>
      </c>
      <c r="U43" s="142">
        <v>0</v>
      </c>
      <c r="V43" s="267">
        <f t="shared" si="1"/>
        <v>0</v>
      </c>
    </row>
    <row r="44" spans="1:22" x14ac:dyDescent="0.25">
      <c r="A44" s="266">
        <v>7</v>
      </c>
      <c r="B44" s="391"/>
      <c r="C44" s="392"/>
      <c r="D44" s="142">
        <v>0</v>
      </c>
      <c r="E44" s="142">
        <v>0</v>
      </c>
      <c r="F44" s="142">
        <v>0</v>
      </c>
      <c r="G44" s="267">
        <f t="shared" si="2"/>
        <v>0</v>
      </c>
      <c r="I44" s="266">
        <v>7</v>
      </c>
      <c r="J44" s="391"/>
      <c r="K44" s="392"/>
      <c r="L44" s="142">
        <v>0</v>
      </c>
      <c r="M44" s="142">
        <v>0</v>
      </c>
      <c r="N44" s="142">
        <v>0</v>
      </c>
      <c r="O44" s="267">
        <f t="shared" si="0"/>
        <v>0</v>
      </c>
      <c r="Q44" s="266">
        <v>7</v>
      </c>
      <c r="R44" s="142"/>
      <c r="S44" s="142">
        <v>0</v>
      </c>
      <c r="T44" s="142">
        <v>0</v>
      </c>
      <c r="U44" s="142">
        <v>0</v>
      </c>
      <c r="V44" s="267">
        <f t="shared" si="1"/>
        <v>0</v>
      </c>
    </row>
    <row r="45" spans="1:22" x14ac:dyDescent="0.25">
      <c r="A45" s="266">
        <v>8</v>
      </c>
      <c r="B45" s="391"/>
      <c r="C45" s="392"/>
      <c r="D45" s="142">
        <v>0</v>
      </c>
      <c r="E45" s="142">
        <v>0</v>
      </c>
      <c r="F45" s="142">
        <v>0</v>
      </c>
      <c r="G45" s="267">
        <f t="shared" si="2"/>
        <v>0</v>
      </c>
      <c r="I45" s="266">
        <v>8</v>
      </c>
      <c r="J45" s="391"/>
      <c r="K45" s="392"/>
      <c r="L45" s="142">
        <v>0</v>
      </c>
      <c r="M45" s="142">
        <v>0</v>
      </c>
      <c r="N45" s="142">
        <v>0</v>
      </c>
      <c r="O45" s="267">
        <f t="shared" si="0"/>
        <v>0</v>
      </c>
      <c r="Q45" s="266">
        <v>8</v>
      </c>
      <c r="R45" s="142"/>
      <c r="S45" s="142">
        <v>0</v>
      </c>
      <c r="T45" s="142">
        <v>0</v>
      </c>
      <c r="U45" s="142">
        <v>0</v>
      </c>
      <c r="V45" s="267">
        <f t="shared" si="1"/>
        <v>0</v>
      </c>
    </row>
    <row r="46" spans="1:22" x14ac:dyDescent="0.25">
      <c r="A46" s="266">
        <v>9</v>
      </c>
      <c r="B46" s="391"/>
      <c r="C46" s="392"/>
      <c r="D46" s="142">
        <v>0</v>
      </c>
      <c r="E46" s="142">
        <v>0</v>
      </c>
      <c r="F46" s="142">
        <v>0</v>
      </c>
      <c r="G46" s="267">
        <f t="shared" si="2"/>
        <v>0</v>
      </c>
      <c r="I46" s="266">
        <v>9</v>
      </c>
      <c r="J46" s="391"/>
      <c r="K46" s="392"/>
      <c r="L46" s="142">
        <v>0</v>
      </c>
      <c r="M46" s="142">
        <v>0</v>
      </c>
      <c r="N46" s="142">
        <v>0</v>
      </c>
      <c r="O46" s="267">
        <f t="shared" si="0"/>
        <v>0</v>
      </c>
      <c r="Q46" s="266">
        <v>9</v>
      </c>
      <c r="R46" s="142"/>
      <c r="S46" s="142">
        <v>0</v>
      </c>
      <c r="T46" s="142">
        <v>0</v>
      </c>
      <c r="U46" s="142">
        <v>0</v>
      </c>
      <c r="V46" s="267">
        <f t="shared" si="1"/>
        <v>0</v>
      </c>
    </row>
    <row r="47" spans="1:22" x14ac:dyDescent="0.25">
      <c r="A47" s="266">
        <v>10</v>
      </c>
      <c r="B47" s="391"/>
      <c r="C47" s="392"/>
      <c r="D47" s="142">
        <v>0</v>
      </c>
      <c r="E47" s="142">
        <v>0</v>
      </c>
      <c r="F47" s="142">
        <v>0</v>
      </c>
      <c r="G47" s="267">
        <f t="shared" si="2"/>
        <v>0</v>
      </c>
      <c r="I47" s="266">
        <v>10</v>
      </c>
      <c r="J47" s="391"/>
      <c r="K47" s="392"/>
      <c r="L47" s="142">
        <v>0</v>
      </c>
      <c r="M47" s="142">
        <v>0</v>
      </c>
      <c r="N47" s="142">
        <v>0</v>
      </c>
      <c r="O47" s="267">
        <f t="shared" si="0"/>
        <v>0</v>
      </c>
      <c r="Q47" s="266">
        <v>10</v>
      </c>
      <c r="R47" s="142"/>
      <c r="S47" s="142">
        <v>0</v>
      </c>
      <c r="T47" s="142">
        <v>0</v>
      </c>
      <c r="U47" s="142">
        <v>0</v>
      </c>
      <c r="V47" s="267">
        <f t="shared" si="1"/>
        <v>0</v>
      </c>
    </row>
    <row r="48" spans="1:22" x14ac:dyDescent="0.25">
      <c r="A48" s="266">
        <v>11</v>
      </c>
      <c r="B48" s="391"/>
      <c r="C48" s="392"/>
      <c r="D48" s="142">
        <v>0</v>
      </c>
      <c r="E48" s="142">
        <v>0</v>
      </c>
      <c r="F48" s="142">
        <v>0</v>
      </c>
      <c r="G48" s="267">
        <f t="shared" si="2"/>
        <v>0</v>
      </c>
      <c r="I48" s="266">
        <v>11</v>
      </c>
      <c r="J48" s="391"/>
      <c r="K48" s="392"/>
      <c r="L48" s="142">
        <v>0</v>
      </c>
      <c r="M48" s="142">
        <v>0</v>
      </c>
      <c r="N48" s="142">
        <v>0</v>
      </c>
      <c r="O48" s="267">
        <f t="shared" si="0"/>
        <v>0</v>
      </c>
      <c r="Q48" s="266">
        <v>11</v>
      </c>
      <c r="R48" s="142"/>
      <c r="S48" s="142">
        <v>0</v>
      </c>
      <c r="T48" s="142">
        <v>0</v>
      </c>
      <c r="U48" s="142">
        <v>0</v>
      </c>
      <c r="V48" s="267">
        <f t="shared" si="1"/>
        <v>0</v>
      </c>
    </row>
    <row r="49" spans="1:22" x14ac:dyDescent="0.25">
      <c r="A49" s="266">
        <v>12</v>
      </c>
      <c r="B49" s="391"/>
      <c r="C49" s="392"/>
      <c r="D49" s="142">
        <v>0</v>
      </c>
      <c r="E49" s="142">
        <v>0</v>
      </c>
      <c r="F49" s="142">
        <v>0</v>
      </c>
      <c r="G49" s="267">
        <f t="shared" si="2"/>
        <v>0</v>
      </c>
      <c r="I49" s="266">
        <v>12</v>
      </c>
      <c r="J49" s="391"/>
      <c r="K49" s="392"/>
      <c r="L49" s="142">
        <v>0</v>
      </c>
      <c r="M49" s="142">
        <v>0</v>
      </c>
      <c r="N49" s="142">
        <v>0</v>
      </c>
      <c r="O49" s="267">
        <f t="shared" si="0"/>
        <v>0</v>
      </c>
      <c r="Q49" s="266">
        <v>12</v>
      </c>
      <c r="R49" s="142"/>
      <c r="S49" s="142">
        <v>0</v>
      </c>
      <c r="T49" s="142">
        <v>0</v>
      </c>
      <c r="U49" s="142">
        <v>0</v>
      </c>
      <c r="V49" s="267">
        <f t="shared" si="1"/>
        <v>0</v>
      </c>
    </row>
    <row r="50" spans="1:22" x14ac:dyDescent="0.25">
      <c r="A50" s="266">
        <v>13</v>
      </c>
      <c r="B50" s="391"/>
      <c r="C50" s="392"/>
      <c r="D50" s="142">
        <v>0</v>
      </c>
      <c r="E50" s="142">
        <v>0</v>
      </c>
      <c r="F50" s="142">
        <v>0</v>
      </c>
      <c r="G50" s="267">
        <f t="shared" si="2"/>
        <v>0</v>
      </c>
      <c r="I50" s="266">
        <v>13</v>
      </c>
      <c r="J50" s="391"/>
      <c r="K50" s="392"/>
      <c r="L50" s="142">
        <v>0</v>
      </c>
      <c r="M50" s="142">
        <v>0</v>
      </c>
      <c r="N50" s="142">
        <v>0</v>
      </c>
      <c r="O50" s="267">
        <f t="shared" si="0"/>
        <v>0</v>
      </c>
      <c r="Q50" s="266">
        <v>13</v>
      </c>
      <c r="R50" s="142"/>
      <c r="S50" s="142">
        <v>0</v>
      </c>
      <c r="T50" s="142">
        <v>0</v>
      </c>
      <c r="U50" s="142">
        <v>0</v>
      </c>
      <c r="V50" s="267">
        <f t="shared" si="1"/>
        <v>0</v>
      </c>
    </row>
    <row r="51" spans="1:22" x14ac:dyDescent="0.25">
      <c r="A51" s="266">
        <v>14</v>
      </c>
      <c r="B51" s="391"/>
      <c r="C51" s="392"/>
      <c r="D51" s="142">
        <v>0</v>
      </c>
      <c r="E51" s="142">
        <v>0</v>
      </c>
      <c r="F51" s="142">
        <v>0</v>
      </c>
      <c r="G51" s="267">
        <f t="shared" si="2"/>
        <v>0</v>
      </c>
      <c r="I51" s="266">
        <v>14</v>
      </c>
      <c r="J51" s="391"/>
      <c r="K51" s="392"/>
      <c r="L51" s="142">
        <v>0</v>
      </c>
      <c r="M51" s="142">
        <v>0</v>
      </c>
      <c r="N51" s="142">
        <v>0</v>
      </c>
      <c r="O51" s="267">
        <f t="shared" si="0"/>
        <v>0</v>
      </c>
      <c r="Q51" s="266">
        <v>14</v>
      </c>
      <c r="R51" s="142"/>
      <c r="S51" s="142">
        <v>0</v>
      </c>
      <c r="T51" s="142">
        <v>0</v>
      </c>
      <c r="U51" s="142">
        <v>0</v>
      </c>
      <c r="V51" s="267">
        <f t="shared" si="1"/>
        <v>0</v>
      </c>
    </row>
    <row r="52" spans="1:22" x14ac:dyDescent="0.25">
      <c r="A52" s="266">
        <v>15</v>
      </c>
      <c r="B52" s="391"/>
      <c r="C52" s="392"/>
      <c r="D52" s="142">
        <v>0</v>
      </c>
      <c r="E52" s="142">
        <v>0</v>
      </c>
      <c r="F52" s="142">
        <v>0</v>
      </c>
      <c r="G52" s="267">
        <f t="shared" si="2"/>
        <v>0</v>
      </c>
      <c r="I52" s="266">
        <v>15</v>
      </c>
      <c r="J52" s="391"/>
      <c r="K52" s="392"/>
      <c r="L52" s="142">
        <v>0</v>
      </c>
      <c r="M52" s="142">
        <v>0</v>
      </c>
      <c r="N52" s="142">
        <v>0</v>
      </c>
      <c r="O52" s="267">
        <f t="shared" si="0"/>
        <v>0</v>
      </c>
      <c r="Q52" s="266">
        <v>15</v>
      </c>
      <c r="R52" s="142"/>
      <c r="S52" s="142">
        <v>0</v>
      </c>
      <c r="T52" s="142">
        <v>0</v>
      </c>
      <c r="U52" s="142">
        <v>0</v>
      </c>
      <c r="V52" s="267">
        <f t="shared" si="1"/>
        <v>0</v>
      </c>
    </row>
    <row r="53" spans="1:22" x14ac:dyDescent="0.25">
      <c r="A53" s="266">
        <v>16</v>
      </c>
      <c r="B53" s="391"/>
      <c r="C53" s="392"/>
      <c r="D53" s="142">
        <v>0</v>
      </c>
      <c r="E53" s="142">
        <v>0</v>
      </c>
      <c r="F53" s="142">
        <v>0</v>
      </c>
      <c r="G53" s="267">
        <f t="shared" si="2"/>
        <v>0</v>
      </c>
      <c r="I53" s="266">
        <v>16</v>
      </c>
      <c r="J53" s="391"/>
      <c r="K53" s="392"/>
      <c r="L53" s="142">
        <v>0</v>
      </c>
      <c r="M53" s="142">
        <v>0</v>
      </c>
      <c r="N53" s="142">
        <v>0</v>
      </c>
      <c r="O53" s="267">
        <f t="shared" si="0"/>
        <v>0</v>
      </c>
      <c r="Q53" s="266">
        <v>16</v>
      </c>
      <c r="R53" s="142"/>
      <c r="S53" s="142">
        <v>0</v>
      </c>
      <c r="T53" s="142">
        <v>0</v>
      </c>
      <c r="U53" s="142">
        <v>0</v>
      </c>
      <c r="V53" s="267">
        <f t="shared" si="1"/>
        <v>0</v>
      </c>
    </row>
    <row r="54" spans="1:22" x14ac:dyDescent="0.25">
      <c r="A54" s="266">
        <v>17</v>
      </c>
      <c r="B54" s="391"/>
      <c r="C54" s="392"/>
      <c r="D54" s="142">
        <v>0</v>
      </c>
      <c r="E54" s="142">
        <v>0</v>
      </c>
      <c r="F54" s="142">
        <v>0</v>
      </c>
      <c r="G54" s="267">
        <f t="shared" si="2"/>
        <v>0</v>
      </c>
      <c r="I54" s="266">
        <v>17</v>
      </c>
      <c r="J54" s="391"/>
      <c r="K54" s="392"/>
      <c r="L54" s="142">
        <v>0</v>
      </c>
      <c r="M54" s="142">
        <v>0</v>
      </c>
      <c r="N54" s="142">
        <v>0</v>
      </c>
      <c r="O54" s="267">
        <f t="shared" si="0"/>
        <v>0</v>
      </c>
      <c r="Q54" s="266">
        <v>17</v>
      </c>
      <c r="R54" s="142"/>
      <c r="S54" s="142">
        <v>0</v>
      </c>
      <c r="T54" s="142">
        <v>0</v>
      </c>
      <c r="U54" s="142">
        <v>0</v>
      </c>
      <c r="V54" s="267">
        <f t="shared" si="1"/>
        <v>0</v>
      </c>
    </row>
    <row r="55" spans="1:22" x14ac:dyDescent="0.25">
      <c r="A55" s="266">
        <v>18</v>
      </c>
      <c r="B55" s="391"/>
      <c r="C55" s="392"/>
      <c r="D55" s="142">
        <v>0</v>
      </c>
      <c r="E55" s="142">
        <v>0</v>
      </c>
      <c r="F55" s="142">
        <v>0</v>
      </c>
      <c r="G55" s="267">
        <f t="shared" si="2"/>
        <v>0</v>
      </c>
      <c r="I55" s="266">
        <v>18</v>
      </c>
      <c r="J55" s="391"/>
      <c r="K55" s="392"/>
      <c r="L55" s="142">
        <v>0</v>
      </c>
      <c r="M55" s="142">
        <v>0</v>
      </c>
      <c r="N55" s="142">
        <v>0</v>
      </c>
      <c r="O55" s="267">
        <f t="shared" si="0"/>
        <v>0</v>
      </c>
      <c r="Q55" s="266">
        <v>18</v>
      </c>
      <c r="R55" s="142"/>
      <c r="S55" s="142">
        <v>0</v>
      </c>
      <c r="T55" s="142">
        <v>0</v>
      </c>
      <c r="U55" s="142">
        <v>0</v>
      </c>
      <c r="V55" s="267">
        <f t="shared" si="1"/>
        <v>0</v>
      </c>
    </row>
    <row r="56" spans="1:22" x14ac:dyDescent="0.25">
      <c r="A56" s="266">
        <v>19</v>
      </c>
      <c r="B56" s="391"/>
      <c r="C56" s="392"/>
      <c r="D56" s="142">
        <v>0</v>
      </c>
      <c r="E56" s="142">
        <v>0</v>
      </c>
      <c r="F56" s="142">
        <v>0</v>
      </c>
      <c r="G56" s="267">
        <f t="shared" si="2"/>
        <v>0</v>
      </c>
      <c r="I56" s="266">
        <v>19</v>
      </c>
      <c r="J56" s="391"/>
      <c r="K56" s="392"/>
      <c r="L56" s="142">
        <v>0</v>
      </c>
      <c r="M56" s="142">
        <v>0</v>
      </c>
      <c r="N56" s="142">
        <v>0</v>
      </c>
      <c r="O56" s="267">
        <f t="shared" si="0"/>
        <v>0</v>
      </c>
      <c r="Q56" s="266">
        <v>19</v>
      </c>
      <c r="R56" s="142"/>
      <c r="S56" s="142">
        <v>0</v>
      </c>
      <c r="T56" s="142">
        <v>0</v>
      </c>
      <c r="U56" s="142">
        <v>0</v>
      </c>
      <c r="V56" s="267">
        <f t="shared" si="1"/>
        <v>0</v>
      </c>
    </row>
    <row r="57" spans="1:22" x14ac:dyDescent="0.25">
      <c r="A57" s="266">
        <v>20</v>
      </c>
      <c r="B57" s="391"/>
      <c r="C57" s="392"/>
      <c r="D57" s="142">
        <v>0</v>
      </c>
      <c r="E57" s="142">
        <v>0</v>
      </c>
      <c r="F57" s="142">
        <v>0</v>
      </c>
      <c r="G57" s="267">
        <f t="shared" si="2"/>
        <v>0</v>
      </c>
      <c r="I57" s="266">
        <v>20</v>
      </c>
      <c r="J57" s="391"/>
      <c r="K57" s="392"/>
      <c r="L57" s="142">
        <v>0</v>
      </c>
      <c r="M57" s="142">
        <v>0</v>
      </c>
      <c r="N57" s="142">
        <v>0</v>
      </c>
      <c r="O57" s="267">
        <f t="shared" si="0"/>
        <v>0</v>
      </c>
      <c r="Q57" s="266">
        <v>20</v>
      </c>
      <c r="R57" s="142"/>
      <c r="S57" s="142">
        <v>0</v>
      </c>
      <c r="T57" s="142">
        <v>0</v>
      </c>
      <c r="U57" s="142">
        <v>0</v>
      </c>
      <c r="V57" s="267">
        <f t="shared" si="1"/>
        <v>0</v>
      </c>
    </row>
    <row r="58" spans="1:22" x14ac:dyDescent="0.25">
      <c r="A58" s="266">
        <v>21</v>
      </c>
      <c r="B58" s="391"/>
      <c r="C58" s="392"/>
      <c r="D58" s="142">
        <v>0</v>
      </c>
      <c r="E58" s="142">
        <v>0</v>
      </c>
      <c r="F58" s="142">
        <v>0</v>
      </c>
      <c r="G58" s="267">
        <f t="shared" si="2"/>
        <v>0</v>
      </c>
      <c r="I58" s="266">
        <v>21</v>
      </c>
      <c r="J58" s="391"/>
      <c r="K58" s="392"/>
      <c r="L58" s="142">
        <v>0</v>
      </c>
      <c r="M58" s="142">
        <v>0</v>
      </c>
      <c r="N58" s="142">
        <v>0</v>
      </c>
      <c r="O58" s="267">
        <f t="shared" si="0"/>
        <v>0</v>
      </c>
      <c r="Q58" s="266">
        <v>21</v>
      </c>
      <c r="R58" s="142"/>
      <c r="S58" s="142">
        <v>0</v>
      </c>
      <c r="T58" s="142">
        <v>0</v>
      </c>
      <c r="U58" s="142">
        <v>0</v>
      </c>
      <c r="V58" s="267">
        <f t="shared" si="1"/>
        <v>0</v>
      </c>
    </row>
    <row r="59" spans="1:22" x14ac:dyDescent="0.25">
      <c r="A59" s="266">
        <v>22</v>
      </c>
      <c r="B59" s="391"/>
      <c r="C59" s="392"/>
      <c r="D59" s="142">
        <v>0</v>
      </c>
      <c r="E59" s="142">
        <v>0</v>
      </c>
      <c r="F59" s="142">
        <v>0</v>
      </c>
      <c r="G59" s="267">
        <f t="shared" si="2"/>
        <v>0</v>
      </c>
      <c r="I59" s="266">
        <v>22</v>
      </c>
      <c r="J59" s="391"/>
      <c r="K59" s="392"/>
      <c r="L59" s="142">
        <v>0</v>
      </c>
      <c r="M59" s="142">
        <v>0</v>
      </c>
      <c r="N59" s="142">
        <v>0</v>
      </c>
      <c r="O59" s="267">
        <f t="shared" si="0"/>
        <v>0</v>
      </c>
      <c r="Q59" s="266">
        <v>22</v>
      </c>
      <c r="R59" s="142"/>
      <c r="S59" s="142">
        <v>0</v>
      </c>
      <c r="T59" s="142">
        <v>0</v>
      </c>
      <c r="U59" s="142">
        <v>0</v>
      </c>
      <c r="V59" s="267">
        <f t="shared" si="1"/>
        <v>0</v>
      </c>
    </row>
    <row r="60" spans="1:22" x14ac:dyDescent="0.25">
      <c r="A60" s="266">
        <v>23</v>
      </c>
      <c r="B60" s="391"/>
      <c r="C60" s="392"/>
      <c r="D60" s="142">
        <v>0</v>
      </c>
      <c r="E60" s="142">
        <v>0</v>
      </c>
      <c r="F60" s="142">
        <v>0</v>
      </c>
      <c r="G60" s="267">
        <f t="shared" si="2"/>
        <v>0</v>
      </c>
      <c r="I60" s="266">
        <v>23</v>
      </c>
      <c r="J60" s="391"/>
      <c r="K60" s="392"/>
      <c r="L60" s="142">
        <v>0</v>
      </c>
      <c r="M60" s="142">
        <v>0</v>
      </c>
      <c r="N60" s="142">
        <v>0</v>
      </c>
      <c r="O60" s="267">
        <f t="shared" si="0"/>
        <v>0</v>
      </c>
      <c r="Q60" s="266">
        <v>23</v>
      </c>
      <c r="R60" s="142"/>
      <c r="S60" s="142">
        <v>0</v>
      </c>
      <c r="T60" s="142">
        <v>0</v>
      </c>
      <c r="U60" s="142">
        <v>0</v>
      </c>
      <c r="V60" s="267">
        <f t="shared" si="1"/>
        <v>0</v>
      </c>
    </row>
    <row r="61" spans="1:22" x14ac:dyDescent="0.25">
      <c r="A61" s="266">
        <v>24</v>
      </c>
      <c r="B61" s="391"/>
      <c r="C61" s="392"/>
      <c r="D61" s="142">
        <v>0</v>
      </c>
      <c r="E61" s="142">
        <v>0</v>
      </c>
      <c r="F61" s="142">
        <v>0</v>
      </c>
      <c r="G61" s="267">
        <f t="shared" si="2"/>
        <v>0</v>
      </c>
      <c r="I61" s="266">
        <v>24</v>
      </c>
      <c r="J61" s="391"/>
      <c r="K61" s="392"/>
      <c r="L61" s="142">
        <v>0</v>
      </c>
      <c r="M61" s="142">
        <v>0</v>
      </c>
      <c r="N61" s="142">
        <v>0</v>
      </c>
      <c r="O61" s="267">
        <f t="shared" si="0"/>
        <v>0</v>
      </c>
      <c r="Q61" s="266">
        <v>24</v>
      </c>
      <c r="R61" s="142"/>
      <c r="S61" s="142">
        <v>0</v>
      </c>
      <c r="T61" s="142">
        <v>0</v>
      </c>
      <c r="U61" s="142">
        <v>0</v>
      </c>
      <c r="V61" s="267">
        <f t="shared" si="1"/>
        <v>0</v>
      </c>
    </row>
    <row r="62" spans="1:22" x14ac:dyDescent="0.25">
      <c r="A62" s="266">
        <v>25</v>
      </c>
      <c r="B62" s="391"/>
      <c r="C62" s="392"/>
      <c r="D62" s="142">
        <v>0</v>
      </c>
      <c r="E62" s="142">
        <v>0</v>
      </c>
      <c r="F62" s="142">
        <v>0</v>
      </c>
      <c r="G62" s="267">
        <f t="shared" si="2"/>
        <v>0</v>
      </c>
      <c r="I62" s="266">
        <v>25</v>
      </c>
      <c r="J62" s="391"/>
      <c r="K62" s="392"/>
      <c r="L62" s="142">
        <v>0</v>
      </c>
      <c r="M62" s="142">
        <v>0</v>
      </c>
      <c r="N62" s="142">
        <v>0</v>
      </c>
      <c r="O62" s="267">
        <f t="shared" si="0"/>
        <v>0</v>
      </c>
      <c r="Q62" s="266">
        <v>25</v>
      </c>
      <c r="R62" s="142"/>
      <c r="S62" s="142">
        <v>0</v>
      </c>
      <c r="T62" s="142">
        <v>0</v>
      </c>
      <c r="U62" s="142">
        <v>0</v>
      </c>
      <c r="V62" s="267">
        <f t="shared" si="1"/>
        <v>0</v>
      </c>
    </row>
    <row r="63" spans="1:22" x14ac:dyDescent="0.25">
      <c r="A63" s="266">
        <v>26</v>
      </c>
      <c r="B63" s="391"/>
      <c r="C63" s="392"/>
      <c r="D63" s="142">
        <v>0</v>
      </c>
      <c r="E63" s="142">
        <v>0</v>
      </c>
      <c r="F63" s="142">
        <v>0</v>
      </c>
      <c r="G63" s="267">
        <f t="shared" si="2"/>
        <v>0</v>
      </c>
      <c r="I63" s="266">
        <v>26</v>
      </c>
      <c r="J63" s="391"/>
      <c r="K63" s="392"/>
      <c r="L63" s="142">
        <v>0</v>
      </c>
      <c r="M63" s="142">
        <v>0</v>
      </c>
      <c r="N63" s="142">
        <v>0</v>
      </c>
      <c r="O63" s="267">
        <f t="shared" si="0"/>
        <v>0</v>
      </c>
      <c r="Q63" s="266">
        <v>26</v>
      </c>
      <c r="R63" s="142"/>
      <c r="S63" s="142">
        <v>0</v>
      </c>
      <c r="T63" s="142">
        <v>0</v>
      </c>
      <c r="U63" s="142">
        <v>0</v>
      </c>
      <c r="V63" s="267">
        <f t="shared" si="1"/>
        <v>0</v>
      </c>
    </row>
    <row r="64" spans="1:22" x14ac:dyDescent="0.25">
      <c r="A64" s="266">
        <v>27</v>
      </c>
      <c r="B64" s="391"/>
      <c r="C64" s="392"/>
      <c r="D64" s="142">
        <v>0</v>
      </c>
      <c r="E64" s="142">
        <v>0</v>
      </c>
      <c r="F64" s="142">
        <v>0</v>
      </c>
      <c r="G64" s="267">
        <f t="shared" si="2"/>
        <v>0</v>
      </c>
      <c r="I64" s="266">
        <v>27</v>
      </c>
      <c r="J64" s="391"/>
      <c r="K64" s="392"/>
      <c r="L64" s="142">
        <v>0</v>
      </c>
      <c r="M64" s="142">
        <v>0</v>
      </c>
      <c r="N64" s="142">
        <v>0</v>
      </c>
      <c r="O64" s="267">
        <f t="shared" si="0"/>
        <v>0</v>
      </c>
      <c r="Q64" s="266">
        <v>27</v>
      </c>
      <c r="R64" s="142"/>
      <c r="S64" s="142">
        <v>0</v>
      </c>
      <c r="T64" s="142">
        <v>0</v>
      </c>
      <c r="U64" s="142">
        <v>0</v>
      </c>
      <c r="V64" s="267">
        <f t="shared" si="1"/>
        <v>0</v>
      </c>
    </row>
    <row r="65" spans="1:22" x14ac:dyDescent="0.25">
      <c r="A65" s="266">
        <v>28</v>
      </c>
      <c r="B65" s="391"/>
      <c r="C65" s="392"/>
      <c r="D65" s="142">
        <v>0</v>
      </c>
      <c r="E65" s="142">
        <v>0</v>
      </c>
      <c r="F65" s="142">
        <v>0</v>
      </c>
      <c r="G65" s="267">
        <f t="shared" si="2"/>
        <v>0</v>
      </c>
      <c r="I65" s="266">
        <v>28</v>
      </c>
      <c r="J65" s="391"/>
      <c r="K65" s="392"/>
      <c r="L65" s="142">
        <v>0</v>
      </c>
      <c r="M65" s="142">
        <v>0</v>
      </c>
      <c r="N65" s="142">
        <v>0</v>
      </c>
      <c r="O65" s="267">
        <f t="shared" si="0"/>
        <v>0</v>
      </c>
      <c r="Q65" s="266">
        <v>28</v>
      </c>
      <c r="R65" s="142"/>
      <c r="S65" s="142">
        <v>0</v>
      </c>
      <c r="T65" s="142">
        <v>0</v>
      </c>
      <c r="U65" s="142">
        <v>0</v>
      </c>
      <c r="V65" s="267">
        <f t="shared" si="1"/>
        <v>0</v>
      </c>
    </row>
    <row r="66" spans="1:22" x14ac:dyDescent="0.25">
      <c r="A66" s="266">
        <v>29</v>
      </c>
      <c r="B66" s="391"/>
      <c r="C66" s="392"/>
      <c r="D66" s="142">
        <v>0</v>
      </c>
      <c r="E66" s="142">
        <v>0</v>
      </c>
      <c r="F66" s="142">
        <v>0</v>
      </c>
      <c r="G66" s="267">
        <f t="shared" si="2"/>
        <v>0</v>
      </c>
      <c r="I66" s="266">
        <v>29</v>
      </c>
      <c r="J66" s="391"/>
      <c r="K66" s="392"/>
      <c r="L66" s="142">
        <v>0</v>
      </c>
      <c r="M66" s="142">
        <v>0</v>
      </c>
      <c r="N66" s="142">
        <v>0</v>
      </c>
      <c r="O66" s="267">
        <f t="shared" si="0"/>
        <v>0</v>
      </c>
      <c r="Q66" s="266">
        <v>29</v>
      </c>
      <c r="R66" s="142"/>
      <c r="S66" s="142">
        <v>0</v>
      </c>
      <c r="T66" s="142">
        <v>0</v>
      </c>
      <c r="U66" s="142">
        <v>0</v>
      </c>
      <c r="V66" s="267">
        <f t="shared" si="1"/>
        <v>0</v>
      </c>
    </row>
    <row r="67" spans="1:22" x14ac:dyDescent="0.25">
      <c r="A67" s="266">
        <v>30</v>
      </c>
      <c r="B67" s="391"/>
      <c r="C67" s="392"/>
      <c r="D67" s="142">
        <v>0</v>
      </c>
      <c r="E67" s="142">
        <v>0</v>
      </c>
      <c r="F67" s="142">
        <v>0</v>
      </c>
      <c r="G67" s="267">
        <f t="shared" si="2"/>
        <v>0</v>
      </c>
      <c r="I67" s="266">
        <v>30</v>
      </c>
      <c r="J67" s="391"/>
      <c r="K67" s="392"/>
      <c r="L67" s="142">
        <v>0</v>
      </c>
      <c r="M67" s="142">
        <v>0</v>
      </c>
      <c r="N67" s="142">
        <v>0</v>
      </c>
      <c r="O67" s="267">
        <f t="shared" si="0"/>
        <v>0</v>
      </c>
      <c r="Q67" s="266">
        <v>30</v>
      </c>
      <c r="R67" s="142"/>
      <c r="S67" s="142">
        <v>0</v>
      </c>
      <c r="T67" s="142">
        <v>0</v>
      </c>
      <c r="U67" s="142">
        <v>0</v>
      </c>
      <c r="V67" s="267">
        <f t="shared" si="1"/>
        <v>0</v>
      </c>
    </row>
    <row r="68" spans="1:22" x14ac:dyDescent="0.25">
      <c r="A68" s="4"/>
      <c r="B68" s="4"/>
      <c r="C68" s="4"/>
      <c r="D68" s="4"/>
      <c r="E68" s="4"/>
      <c r="F68" s="4"/>
      <c r="G68" s="16"/>
      <c r="I68" s="266">
        <v>31</v>
      </c>
      <c r="J68" s="391"/>
      <c r="K68" s="392"/>
      <c r="L68" s="142">
        <v>0</v>
      </c>
      <c r="M68" s="142">
        <v>0</v>
      </c>
      <c r="N68" s="142">
        <v>0</v>
      </c>
      <c r="O68" s="267">
        <f t="shared" si="0"/>
        <v>0</v>
      </c>
      <c r="Q68" s="266">
        <v>31</v>
      </c>
      <c r="R68" s="142"/>
      <c r="S68" s="142">
        <v>0</v>
      </c>
      <c r="T68" s="142">
        <v>0</v>
      </c>
      <c r="U68" s="142">
        <v>0</v>
      </c>
      <c r="V68" s="267">
        <f t="shared" si="1"/>
        <v>0</v>
      </c>
    </row>
    <row r="69" spans="1:22" x14ac:dyDescent="0.25">
      <c r="A69" s="4"/>
      <c r="B69" s="4"/>
      <c r="C69" s="4"/>
      <c r="D69" s="4"/>
      <c r="E69" s="4"/>
      <c r="F69" s="4"/>
      <c r="G69" s="16"/>
      <c r="I69" s="266">
        <v>32</v>
      </c>
      <c r="J69" s="391"/>
      <c r="K69" s="392"/>
      <c r="L69" s="142">
        <v>0</v>
      </c>
      <c r="M69" s="142">
        <v>0</v>
      </c>
      <c r="N69" s="142">
        <v>0</v>
      </c>
      <c r="O69" s="267">
        <f t="shared" si="0"/>
        <v>0</v>
      </c>
      <c r="Q69" s="266">
        <v>32</v>
      </c>
      <c r="R69" s="142"/>
      <c r="S69" s="142">
        <v>0</v>
      </c>
      <c r="T69" s="142">
        <v>0</v>
      </c>
      <c r="U69" s="142">
        <v>0</v>
      </c>
      <c r="V69" s="267">
        <f t="shared" si="1"/>
        <v>0</v>
      </c>
    </row>
    <row r="70" spans="1:22" x14ac:dyDescent="0.25">
      <c r="A70" s="4"/>
      <c r="B70" s="4"/>
      <c r="C70" s="4"/>
      <c r="D70" s="4"/>
      <c r="E70" s="4"/>
      <c r="F70" s="4"/>
      <c r="G70" s="16"/>
      <c r="I70" s="266">
        <v>33</v>
      </c>
      <c r="J70" s="391"/>
      <c r="K70" s="392"/>
      <c r="L70" s="142">
        <v>0</v>
      </c>
      <c r="M70" s="142">
        <v>0</v>
      </c>
      <c r="N70" s="142">
        <v>0</v>
      </c>
      <c r="O70" s="267">
        <f t="shared" si="0"/>
        <v>0</v>
      </c>
      <c r="Q70" s="266">
        <v>33</v>
      </c>
      <c r="R70" s="142"/>
      <c r="S70" s="142">
        <v>0</v>
      </c>
      <c r="T70" s="142">
        <v>0</v>
      </c>
      <c r="U70" s="142">
        <v>0</v>
      </c>
      <c r="V70" s="267">
        <f t="shared" ref="V70:V87" si="3">SUM(S70:U70)</f>
        <v>0</v>
      </c>
    </row>
    <row r="71" spans="1:22" x14ac:dyDescent="0.25">
      <c r="A71" s="4"/>
      <c r="B71" s="4"/>
      <c r="C71" s="4"/>
      <c r="D71" s="4"/>
      <c r="E71" s="4"/>
      <c r="F71" s="4"/>
      <c r="G71" s="16"/>
      <c r="I71" s="266">
        <v>34</v>
      </c>
      <c r="J71" s="391"/>
      <c r="K71" s="392"/>
      <c r="L71" s="142">
        <v>0</v>
      </c>
      <c r="M71" s="142">
        <v>0</v>
      </c>
      <c r="N71" s="142">
        <v>0</v>
      </c>
      <c r="O71" s="267">
        <f t="shared" si="0"/>
        <v>0</v>
      </c>
      <c r="Q71" s="266">
        <v>34</v>
      </c>
      <c r="R71" s="142"/>
      <c r="S71" s="142">
        <v>0</v>
      </c>
      <c r="T71" s="142">
        <v>0</v>
      </c>
      <c r="U71" s="142">
        <v>0</v>
      </c>
      <c r="V71" s="267">
        <f t="shared" si="3"/>
        <v>0</v>
      </c>
    </row>
    <row r="72" spans="1:22" x14ac:dyDescent="0.25">
      <c r="A72" s="4"/>
      <c r="B72" s="4"/>
      <c r="C72" s="4"/>
      <c r="D72" s="4"/>
      <c r="E72" s="4"/>
      <c r="F72" s="4"/>
      <c r="G72" s="16"/>
      <c r="I72" s="266">
        <v>35</v>
      </c>
      <c r="J72" s="391"/>
      <c r="K72" s="392"/>
      <c r="L72" s="142">
        <v>0</v>
      </c>
      <c r="M72" s="142">
        <v>0</v>
      </c>
      <c r="N72" s="142">
        <v>0</v>
      </c>
      <c r="O72" s="267">
        <f t="shared" si="0"/>
        <v>0</v>
      </c>
      <c r="Q72" s="266">
        <v>35</v>
      </c>
      <c r="R72" s="142"/>
      <c r="S72" s="142">
        <v>0</v>
      </c>
      <c r="T72" s="142">
        <v>0</v>
      </c>
      <c r="U72" s="142">
        <v>0</v>
      </c>
      <c r="V72" s="267">
        <f t="shared" si="3"/>
        <v>0</v>
      </c>
    </row>
    <row r="73" spans="1:22" x14ac:dyDescent="0.25">
      <c r="A73" s="4"/>
      <c r="B73" s="4"/>
      <c r="C73" s="4"/>
      <c r="D73" s="4"/>
      <c r="E73" s="4"/>
      <c r="F73" s="4"/>
      <c r="G73" s="16"/>
      <c r="I73" s="266">
        <v>36</v>
      </c>
      <c r="J73" s="391"/>
      <c r="K73" s="392"/>
      <c r="L73" s="142">
        <v>0</v>
      </c>
      <c r="M73" s="142">
        <v>0</v>
      </c>
      <c r="N73" s="142">
        <v>0</v>
      </c>
      <c r="O73" s="267">
        <f t="shared" si="0"/>
        <v>0</v>
      </c>
      <c r="Q73" s="266">
        <v>36</v>
      </c>
      <c r="R73" s="142"/>
      <c r="S73" s="142">
        <v>0</v>
      </c>
      <c r="T73" s="142">
        <v>0</v>
      </c>
      <c r="U73" s="142">
        <v>0</v>
      </c>
      <c r="V73" s="267">
        <f t="shared" si="3"/>
        <v>0</v>
      </c>
    </row>
    <row r="74" spans="1:22" x14ac:dyDescent="0.25">
      <c r="A74" s="4"/>
      <c r="B74" s="4"/>
      <c r="C74" s="4"/>
      <c r="D74" s="4"/>
      <c r="E74" s="4"/>
      <c r="F74" s="4"/>
      <c r="G74" s="16"/>
      <c r="I74" s="266">
        <v>37</v>
      </c>
      <c r="J74" s="391"/>
      <c r="K74" s="392"/>
      <c r="L74" s="142">
        <v>0</v>
      </c>
      <c r="M74" s="142">
        <v>0</v>
      </c>
      <c r="N74" s="142">
        <v>0</v>
      </c>
      <c r="O74" s="267">
        <f t="shared" si="0"/>
        <v>0</v>
      </c>
      <c r="Q74" s="266">
        <v>37</v>
      </c>
      <c r="R74" s="142"/>
      <c r="S74" s="142">
        <v>0</v>
      </c>
      <c r="T74" s="142">
        <v>0</v>
      </c>
      <c r="U74" s="142">
        <v>0</v>
      </c>
      <c r="V74" s="267">
        <f t="shared" si="3"/>
        <v>0</v>
      </c>
    </row>
    <row r="75" spans="1:22" x14ac:dyDescent="0.25">
      <c r="A75" s="4"/>
      <c r="B75" s="4"/>
      <c r="C75" s="4"/>
      <c r="D75" s="4"/>
      <c r="E75" s="4"/>
      <c r="F75" s="4"/>
      <c r="G75" s="16"/>
      <c r="I75" s="266">
        <v>38</v>
      </c>
      <c r="J75" s="391"/>
      <c r="K75" s="392"/>
      <c r="L75" s="142">
        <v>0</v>
      </c>
      <c r="M75" s="142">
        <v>0</v>
      </c>
      <c r="N75" s="142">
        <v>0</v>
      </c>
      <c r="O75" s="267">
        <f t="shared" si="0"/>
        <v>0</v>
      </c>
      <c r="Q75" s="266">
        <v>38</v>
      </c>
      <c r="R75" s="142"/>
      <c r="S75" s="142">
        <v>0</v>
      </c>
      <c r="T75" s="142">
        <v>0</v>
      </c>
      <c r="U75" s="142">
        <v>0</v>
      </c>
      <c r="V75" s="267">
        <f t="shared" si="3"/>
        <v>0</v>
      </c>
    </row>
    <row r="76" spans="1:22" x14ac:dyDescent="0.25">
      <c r="A76" s="4"/>
      <c r="B76" s="4"/>
      <c r="C76" s="4"/>
      <c r="D76" s="4"/>
      <c r="E76" s="4"/>
      <c r="F76" s="4"/>
      <c r="G76" s="16"/>
      <c r="I76" s="266">
        <v>39</v>
      </c>
      <c r="J76" s="391"/>
      <c r="K76" s="392"/>
      <c r="L76" s="142">
        <v>0</v>
      </c>
      <c r="M76" s="142">
        <v>0</v>
      </c>
      <c r="N76" s="142">
        <v>0</v>
      </c>
      <c r="O76" s="267">
        <f t="shared" si="0"/>
        <v>0</v>
      </c>
      <c r="Q76" s="266">
        <v>39</v>
      </c>
      <c r="R76" s="142"/>
      <c r="S76" s="142">
        <v>0</v>
      </c>
      <c r="T76" s="142">
        <v>0</v>
      </c>
      <c r="U76" s="142">
        <v>0</v>
      </c>
      <c r="V76" s="267">
        <f t="shared" si="3"/>
        <v>0</v>
      </c>
    </row>
    <row r="77" spans="1:22" x14ac:dyDescent="0.25">
      <c r="A77" s="4"/>
      <c r="B77" s="4"/>
      <c r="C77" s="4"/>
      <c r="D77" s="4"/>
      <c r="E77" s="4"/>
      <c r="F77" s="4"/>
      <c r="G77" s="16"/>
      <c r="I77" s="266">
        <v>40</v>
      </c>
      <c r="J77" s="391"/>
      <c r="K77" s="392"/>
      <c r="L77" s="142">
        <v>0</v>
      </c>
      <c r="M77" s="142">
        <v>0</v>
      </c>
      <c r="N77" s="142">
        <v>0</v>
      </c>
      <c r="O77" s="267">
        <f t="shared" si="0"/>
        <v>0</v>
      </c>
      <c r="Q77" s="266">
        <v>40</v>
      </c>
      <c r="R77" s="142"/>
      <c r="S77" s="142">
        <v>0</v>
      </c>
      <c r="T77" s="142">
        <v>0</v>
      </c>
      <c r="U77" s="142">
        <v>0</v>
      </c>
      <c r="V77" s="267">
        <f t="shared" si="3"/>
        <v>0</v>
      </c>
    </row>
    <row r="78" spans="1:22" x14ac:dyDescent="0.25">
      <c r="A78" s="4"/>
      <c r="B78" s="4"/>
      <c r="C78" s="4"/>
      <c r="D78" s="4"/>
      <c r="E78" s="4"/>
      <c r="F78" s="4"/>
      <c r="G78" s="16"/>
      <c r="I78" s="4"/>
      <c r="J78" s="4"/>
      <c r="K78" s="4"/>
      <c r="L78" s="4"/>
      <c r="M78" s="4"/>
      <c r="N78" s="4"/>
      <c r="O78" s="16"/>
      <c r="Q78" s="266">
        <v>41</v>
      </c>
      <c r="R78" s="142"/>
      <c r="S78" s="142">
        <v>0</v>
      </c>
      <c r="T78" s="142">
        <v>0</v>
      </c>
      <c r="U78" s="142">
        <v>0</v>
      </c>
      <c r="V78" s="267">
        <f t="shared" si="3"/>
        <v>0</v>
      </c>
    </row>
    <row r="79" spans="1:22" x14ac:dyDescent="0.25">
      <c r="A79" s="4"/>
      <c r="B79" s="4"/>
      <c r="C79" s="4"/>
      <c r="D79" s="4"/>
      <c r="E79" s="4"/>
      <c r="F79" s="4"/>
      <c r="G79" s="16"/>
      <c r="I79" s="4"/>
      <c r="J79" s="4"/>
      <c r="K79" s="4"/>
      <c r="L79" s="4"/>
      <c r="M79" s="4"/>
      <c r="N79" s="4"/>
      <c r="O79" s="16"/>
      <c r="Q79" s="266">
        <v>42</v>
      </c>
      <c r="R79" s="142"/>
      <c r="S79" s="142">
        <v>0</v>
      </c>
      <c r="T79" s="142">
        <v>0</v>
      </c>
      <c r="U79" s="142">
        <v>0</v>
      </c>
      <c r="V79" s="267">
        <f t="shared" si="3"/>
        <v>0</v>
      </c>
    </row>
    <row r="80" spans="1:22" x14ac:dyDescent="0.25">
      <c r="A80" s="4"/>
      <c r="B80" s="4"/>
      <c r="C80" s="4"/>
      <c r="D80" s="4"/>
      <c r="E80" s="4"/>
      <c r="F80" s="4"/>
      <c r="G80" s="16"/>
      <c r="I80" s="4"/>
      <c r="J80" s="4"/>
      <c r="K80" s="4"/>
      <c r="L80" s="4"/>
      <c r="M80" s="4"/>
      <c r="N80" s="4"/>
      <c r="O80" s="16"/>
      <c r="Q80" s="266">
        <v>43</v>
      </c>
      <c r="R80" s="142"/>
      <c r="S80" s="142">
        <v>0</v>
      </c>
      <c r="T80" s="142">
        <v>0</v>
      </c>
      <c r="U80" s="142">
        <v>0</v>
      </c>
      <c r="V80" s="267">
        <f t="shared" si="3"/>
        <v>0</v>
      </c>
    </row>
    <row r="81" spans="1:22" x14ac:dyDescent="0.25">
      <c r="A81" s="4"/>
      <c r="B81" s="4"/>
      <c r="C81" s="4"/>
      <c r="D81" s="4"/>
      <c r="E81" s="4"/>
      <c r="F81" s="4"/>
      <c r="G81" s="16"/>
      <c r="I81" s="4"/>
      <c r="J81" s="4"/>
      <c r="K81" s="4"/>
      <c r="L81" s="4"/>
      <c r="M81" s="4"/>
      <c r="N81" s="4"/>
      <c r="O81" s="16"/>
      <c r="Q81" s="266">
        <v>44</v>
      </c>
      <c r="R81" s="142"/>
      <c r="S81" s="142">
        <v>0</v>
      </c>
      <c r="T81" s="142">
        <v>0</v>
      </c>
      <c r="U81" s="142">
        <v>0</v>
      </c>
      <c r="V81" s="267">
        <f t="shared" si="3"/>
        <v>0</v>
      </c>
    </row>
    <row r="82" spans="1:22" x14ac:dyDescent="0.25">
      <c r="A82" s="4"/>
      <c r="B82" s="4"/>
      <c r="C82" s="4"/>
      <c r="D82" s="4"/>
      <c r="E82" s="4"/>
      <c r="F82" s="4"/>
      <c r="G82" s="16"/>
      <c r="I82" s="4"/>
      <c r="J82" s="4"/>
      <c r="K82" s="4"/>
      <c r="L82" s="4"/>
      <c r="M82" s="4"/>
      <c r="N82" s="4"/>
      <c r="O82" s="16"/>
      <c r="Q82" s="266">
        <v>45</v>
      </c>
      <c r="R82" s="142"/>
      <c r="S82" s="142">
        <v>0</v>
      </c>
      <c r="T82" s="142">
        <v>0</v>
      </c>
      <c r="U82" s="142">
        <v>0</v>
      </c>
      <c r="V82" s="267">
        <f t="shared" si="3"/>
        <v>0</v>
      </c>
    </row>
    <row r="83" spans="1:22" x14ac:dyDescent="0.25">
      <c r="A83" s="4"/>
      <c r="B83" s="4"/>
      <c r="C83" s="4"/>
      <c r="D83" s="4"/>
      <c r="E83" s="4"/>
      <c r="F83" s="4"/>
      <c r="G83" s="16"/>
      <c r="I83" s="4"/>
      <c r="J83" s="4"/>
      <c r="K83" s="4"/>
      <c r="L83" s="4"/>
      <c r="M83" s="4"/>
      <c r="N83" s="4"/>
      <c r="O83" s="16"/>
      <c r="Q83" s="266">
        <v>46</v>
      </c>
      <c r="R83" s="142"/>
      <c r="S83" s="142">
        <v>0</v>
      </c>
      <c r="T83" s="142">
        <v>0</v>
      </c>
      <c r="U83" s="142">
        <v>0</v>
      </c>
      <c r="V83" s="267">
        <f t="shared" si="3"/>
        <v>0</v>
      </c>
    </row>
    <row r="84" spans="1:22" x14ac:dyDescent="0.25">
      <c r="A84" s="4"/>
      <c r="B84" s="4"/>
      <c r="C84" s="4"/>
      <c r="D84" s="4"/>
      <c r="E84" s="4"/>
      <c r="F84" s="4"/>
      <c r="G84" s="16"/>
      <c r="I84" s="4"/>
      <c r="J84" s="4"/>
      <c r="K84" s="4"/>
      <c r="L84" s="4"/>
      <c r="M84" s="4"/>
      <c r="N84" s="4"/>
      <c r="O84" s="16"/>
      <c r="Q84" s="266">
        <v>47</v>
      </c>
      <c r="R84" s="142"/>
      <c r="S84" s="142">
        <v>0</v>
      </c>
      <c r="T84" s="142">
        <v>0</v>
      </c>
      <c r="U84" s="142">
        <v>0</v>
      </c>
      <c r="V84" s="267">
        <f t="shared" si="3"/>
        <v>0</v>
      </c>
    </row>
    <row r="85" spans="1:22" x14ac:dyDescent="0.25">
      <c r="A85" s="4"/>
      <c r="B85" s="4"/>
      <c r="C85" s="4"/>
      <c r="D85" s="4"/>
      <c r="E85" s="4"/>
      <c r="F85" s="4"/>
      <c r="G85" s="16"/>
      <c r="I85" s="4"/>
      <c r="J85" s="4"/>
      <c r="K85" s="4"/>
      <c r="L85" s="4"/>
      <c r="M85" s="4"/>
      <c r="N85" s="4"/>
      <c r="O85" s="16"/>
      <c r="Q85" s="266">
        <v>48</v>
      </c>
      <c r="R85" s="142"/>
      <c r="S85" s="142">
        <v>0</v>
      </c>
      <c r="T85" s="142">
        <v>0</v>
      </c>
      <c r="U85" s="142">
        <v>0</v>
      </c>
      <c r="V85" s="267">
        <f t="shared" si="3"/>
        <v>0</v>
      </c>
    </row>
    <row r="86" spans="1:22" x14ac:dyDescent="0.25">
      <c r="A86" s="4"/>
      <c r="B86" s="4"/>
      <c r="C86" s="4"/>
      <c r="D86" s="4"/>
      <c r="E86" s="4"/>
      <c r="F86" s="4"/>
      <c r="G86" s="16"/>
      <c r="I86" s="4"/>
      <c r="J86" s="4"/>
      <c r="K86" s="4"/>
      <c r="L86" s="4"/>
      <c r="M86" s="4"/>
      <c r="N86" s="4"/>
      <c r="O86" s="16"/>
      <c r="Q86" s="266">
        <v>49</v>
      </c>
      <c r="R86" s="142"/>
      <c r="S86" s="142">
        <v>0</v>
      </c>
      <c r="T86" s="142">
        <v>0</v>
      </c>
      <c r="U86" s="142">
        <v>0</v>
      </c>
      <c r="V86" s="267">
        <f t="shared" si="3"/>
        <v>0</v>
      </c>
    </row>
    <row r="87" spans="1:22" x14ac:dyDescent="0.25">
      <c r="A87" s="4"/>
      <c r="B87" s="4"/>
      <c r="C87" s="4"/>
      <c r="D87" s="4"/>
      <c r="E87" s="4"/>
      <c r="F87" s="4"/>
      <c r="G87" s="16"/>
      <c r="I87" s="4"/>
      <c r="J87" s="4"/>
      <c r="K87" s="4"/>
      <c r="L87" s="4"/>
      <c r="M87" s="4"/>
      <c r="N87" s="4"/>
      <c r="O87" s="16"/>
      <c r="Q87" s="266">
        <v>50</v>
      </c>
      <c r="R87" s="142"/>
      <c r="S87" s="142">
        <v>0</v>
      </c>
      <c r="T87" s="142">
        <v>0</v>
      </c>
      <c r="U87" s="142">
        <v>0</v>
      </c>
      <c r="V87" s="267">
        <f t="shared" si="3"/>
        <v>0</v>
      </c>
    </row>
    <row r="89" spans="1:22" ht="28.5" x14ac:dyDescent="0.45">
      <c r="B89" s="443" t="s">
        <v>264</v>
      </c>
      <c r="C89" s="443"/>
      <c r="D89" s="443"/>
      <c r="E89" s="443"/>
      <c r="F89" s="443"/>
      <c r="G89" s="443"/>
      <c r="H89" s="443"/>
      <c r="I89" s="443"/>
      <c r="J89" s="443"/>
      <c r="K89" s="443"/>
      <c r="L89" s="443"/>
      <c r="M89" s="443"/>
    </row>
    <row r="91" spans="1:22" ht="18.75" x14ac:dyDescent="0.3">
      <c r="A91" s="441" t="s">
        <v>49</v>
      </c>
      <c r="B91" s="406" t="s">
        <v>21</v>
      </c>
      <c r="C91" s="407"/>
      <c r="D91" s="434" t="s">
        <v>50</v>
      </c>
      <c r="E91" s="434"/>
      <c r="F91" s="434"/>
      <c r="G91" s="434"/>
      <c r="I91" s="441" t="s">
        <v>49</v>
      </c>
      <c r="J91" s="406" t="s">
        <v>21</v>
      </c>
      <c r="K91" s="407"/>
      <c r="L91" s="434" t="s">
        <v>51</v>
      </c>
      <c r="M91" s="434"/>
      <c r="N91" s="434"/>
      <c r="O91" s="434"/>
      <c r="Q91" s="441" t="s">
        <v>49</v>
      </c>
      <c r="R91" s="269" t="s">
        <v>21</v>
      </c>
      <c r="S91" s="434" t="s">
        <v>52</v>
      </c>
      <c r="T91" s="434"/>
      <c r="U91" s="434"/>
      <c r="V91" s="434"/>
    </row>
    <row r="92" spans="1:22" x14ac:dyDescent="0.25">
      <c r="A92" s="441"/>
      <c r="B92" s="408" t="s">
        <v>13</v>
      </c>
      <c r="C92" s="409"/>
      <c r="D92" s="429" t="s">
        <v>368</v>
      </c>
      <c r="E92" s="429"/>
      <c r="F92" s="429"/>
      <c r="G92" s="429"/>
      <c r="I92" s="441"/>
      <c r="J92" s="408" t="s">
        <v>13</v>
      </c>
      <c r="K92" s="409"/>
      <c r="L92" s="429" t="s">
        <v>368</v>
      </c>
      <c r="M92" s="429"/>
      <c r="N92" s="429"/>
      <c r="O92" s="429"/>
      <c r="Q92" s="441"/>
      <c r="R92" s="258" t="s">
        <v>13</v>
      </c>
      <c r="S92" s="429" t="s">
        <v>368</v>
      </c>
      <c r="T92" s="429"/>
      <c r="U92" s="429"/>
      <c r="V92" s="429"/>
    </row>
    <row r="93" spans="1:22" x14ac:dyDescent="0.25">
      <c r="A93" s="441"/>
      <c r="B93" s="400" t="s">
        <v>19</v>
      </c>
      <c r="C93" s="401"/>
      <c r="D93" s="420">
        <v>5</v>
      </c>
      <c r="E93" s="420"/>
      <c r="F93" s="420"/>
      <c r="G93" s="420"/>
      <c r="I93" s="441"/>
      <c r="J93" s="400" t="s">
        <v>19</v>
      </c>
      <c r="K93" s="401"/>
      <c r="L93" s="420">
        <v>0</v>
      </c>
      <c r="M93" s="420"/>
      <c r="N93" s="420"/>
      <c r="O93" s="420"/>
      <c r="Q93" s="441"/>
      <c r="R93" s="259" t="s">
        <v>19</v>
      </c>
      <c r="S93" s="420">
        <v>0</v>
      </c>
      <c r="T93" s="420"/>
      <c r="U93" s="420"/>
      <c r="V93" s="420"/>
    </row>
    <row r="94" spans="1:22" x14ac:dyDescent="0.25">
      <c r="A94" s="441"/>
      <c r="B94" s="400" t="s">
        <v>20</v>
      </c>
      <c r="C94" s="401"/>
      <c r="D94" s="420">
        <v>4</v>
      </c>
      <c r="E94" s="420"/>
      <c r="F94" s="420"/>
      <c r="G94" s="420"/>
      <c r="I94" s="441"/>
      <c r="J94" s="400" t="s">
        <v>20</v>
      </c>
      <c r="K94" s="401"/>
      <c r="L94" s="420">
        <v>0</v>
      </c>
      <c r="M94" s="420"/>
      <c r="N94" s="420"/>
      <c r="O94" s="420"/>
      <c r="Q94" s="441"/>
      <c r="R94" s="259" t="s">
        <v>20</v>
      </c>
      <c r="S94" s="420">
        <v>0</v>
      </c>
      <c r="T94" s="420"/>
      <c r="U94" s="420"/>
      <c r="V94" s="420"/>
    </row>
    <row r="95" spans="1:22" ht="15" customHeight="1" x14ac:dyDescent="0.25">
      <c r="A95" s="441"/>
      <c r="B95" s="402" t="s">
        <v>17</v>
      </c>
      <c r="C95" s="403"/>
      <c r="D95" s="430" t="s">
        <v>16</v>
      </c>
      <c r="E95" s="430"/>
      <c r="F95" s="430"/>
      <c r="G95" s="421" t="s">
        <v>32</v>
      </c>
      <c r="I95" s="441"/>
      <c r="J95" s="402" t="s">
        <v>17</v>
      </c>
      <c r="K95" s="403"/>
      <c r="L95" s="430" t="s">
        <v>16</v>
      </c>
      <c r="M95" s="430"/>
      <c r="N95" s="430"/>
      <c r="O95" s="421" t="s">
        <v>32</v>
      </c>
      <c r="Q95" s="441"/>
      <c r="R95" s="432" t="s">
        <v>17</v>
      </c>
      <c r="S95" s="430" t="s">
        <v>16</v>
      </c>
      <c r="T95" s="430"/>
      <c r="U95" s="430"/>
      <c r="V95" s="421" t="s">
        <v>32</v>
      </c>
    </row>
    <row r="96" spans="1:22" ht="51.75" customHeight="1" x14ac:dyDescent="0.25">
      <c r="A96" s="441"/>
      <c r="B96" s="404"/>
      <c r="C96" s="405"/>
      <c r="D96" s="261" t="s">
        <v>64</v>
      </c>
      <c r="E96" s="261" t="s">
        <v>15</v>
      </c>
      <c r="F96" s="261" t="s">
        <v>33</v>
      </c>
      <c r="G96" s="421"/>
      <c r="I96" s="441"/>
      <c r="J96" s="404"/>
      <c r="K96" s="405"/>
      <c r="L96" s="261" t="s">
        <v>64</v>
      </c>
      <c r="M96" s="261" t="s">
        <v>15</v>
      </c>
      <c r="N96" s="261" t="s">
        <v>33</v>
      </c>
      <c r="O96" s="421"/>
      <c r="Q96" s="441"/>
      <c r="R96" s="432"/>
      <c r="S96" s="261" t="s">
        <v>64</v>
      </c>
      <c r="T96" s="261" t="s">
        <v>15</v>
      </c>
      <c r="U96" s="261" t="s">
        <v>33</v>
      </c>
      <c r="V96" s="421"/>
    </row>
    <row r="97" spans="1:22" x14ac:dyDescent="0.25">
      <c r="A97" s="441"/>
      <c r="B97" s="400" t="s">
        <v>18</v>
      </c>
      <c r="C97" s="401"/>
      <c r="D97" s="262">
        <f>4*3</f>
        <v>12</v>
      </c>
      <c r="E97" s="262">
        <f>8*3</f>
        <v>24</v>
      </c>
      <c r="F97" s="262">
        <f>4*3</f>
        <v>12</v>
      </c>
      <c r="G97" s="440">
        <f>IFERROR(SUM(G102:G131)/D94,"")</f>
        <v>0</v>
      </c>
      <c r="I97" s="441"/>
      <c r="J97" s="400" t="s">
        <v>18</v>
      </c>
      <c r="K97" s="401"/>
      <c r="L97" s="262">
        <f>4*3</f>
        <v>12</v>
      </c>
      <c r="M97" s="262">
        <f>8*3</f>
        <v>24</v>
      </c>
      <c r="N97" s="262">
        <f>4*3</f>
        <v>12</v>
      </c>
      <c r="O97" s="440" t="str">
        <f>IFERROR(SUM(O102:O151)/L94,"")</f>
        <v/>
      </c>
      <c r="Q97" s="441"/>
      <c r="R97" s="259" t="s">
        <v>18</v>
      </c>
      <c r="S97" s="262">
        <f>4*3</f>
        <v>12</v>
      </c>
      <c r="T97" s="262">
        <f>8*3</f>
        <v>24</v>
      </c>
      <c r="U97" s="262">
        <f>4*3</f>
        <v>12</v>
      </c>
      <c r="V97" s="440" t="str">
        <f>IFERROR(SUM(V102:V151)/S94,"")</f>
        <v/>
      </c>
    </row>
    <row r="98" spans="1:22" x14ac:dyDescent="0.25">
      <c r="A98" s="441"/>
      <c r="B98" s="400" t="s">
        <v>53</v>
      </c>
      <c r="C98" s="401"/>
      <c r="D98" s="267">
        <f>IFERROR(SUM(D102:D131)/D94,"")</f>
        <v>0</v>
      </c>
      <c r="E98" s="267">
        <f>IFERROR(SUM(E102:E131)/D94,"")</f>
        <v>0</v>
      </c>
      <c r="F98" s="267">
        <f>IFERROR(SUM(F102:F131)/D94,"")</f>
        <v>0</v>
      </c>
      <c r="G98" s="440"/>
      <c r="I98" s="441"/>
      <c r="J98" s="400" t="s">
        <v>53</v>
      </c>
      <c r="K98" s="401"/>
      <c r="L98" s="267" t="str">
        <f>IFERROR(SUM(L102:L151)/L94,"")</f>
        <v/>
      </c>
      <c r="M98" s="267" t="str">
        <f>IFERROR(SUM(M102:M151)/L94,"")</f>
        <v/>
      </c>
      <c r="N98" s="267" t="str">
        <f>IFERROR(SUM(N102:N151)/L94,"")</f>
        <v/>
      </c>
      <c r="O98" s="440"/>
      <c r="Q98" s="441"/>
      <c r="R98" s="259" t="s">
        <v>53</v>
      </c>
      <c r="S98" s="267" t="str">
        <f>IFERROR(SUM(S102:S151)/S94,"")</f>
        <v/>
      </c>
      <c r="T98" s="267" t="str">
        <f>IFERROR(SUM(T102:T151)/S94,"")</f>
        <v/>
      </c>
      <c r="U98" s="267" t="str">
        <f>IFERROR(SUM(U102:U151)/S94,"")</f>
        <v/>
      </c>
      <c r="V98" s="440"/>
    </row>
    <row r="99" spans="1:22" x14ac:dyDescent="0.25">
      <c r="I99" s="126"/>
    </row>
    <row r="100" spans="1:22" ht="13.5" customHeight="1" x14ac:dyDescent="0.25">
      <c r="A100" s="436" t="s">
        <v>24</v>
      </c>
      <c r="B100" s="396" t="s">
        <v>54</v>
      </c>
      <c r="C100" s="397"/>
      <c r="D100" s="430" t="s">
        <v>16</v>
      </c>
      <c r="E100" s="430"/>
      <c r="F100" s="430"/>
      <c r="G100" s="439" t="s">
        <v>32</v>
      </c>
      <c r="I100" s="436" t="s">
        <v>24</v>
      </c>
      <c r="J100" s="396" t="s">
        <v>54</v>
      </c>
      <c r="K100" s="397"/>
      <c r="L100" s="430" t="s">
        <v>16</v>
      </c>
      <c r="M100" s="430"/>
      <c r="N100" s="430"/>
      <c r="O100" s="439" t="s">
        <v>32</v>
      </c>
      <c r="Q100" s="436" t="s">
        <v>24</v>
      </c>
      <c r="R100" s="436" t="s">
        <v>54</v>
      </c>
      <c r="S100" s="430" t="s">
        <v>16</v>
      </c>
      <c r="T100" s="430"/>
      <c r="U100" s="430"/>
      <c r="V100" s="439" t="s">
        <v>32</v>
      </c>
    </row>
    <row r="101" spans="1:22" ht="38.25" x14ac:dyDescent="0.25">
      <c r="A101" s="436"/>
      <c r="B101" s="398"/>
      <c r="C101" s="399"/>
      <c r="D101" s="261" t="s">
        <v>14</v>
      </c>
      <c r="E101" s="261" t="s">
        <v>15</v>
      </c>
      <c r="F101" s="261" t="s">
        <v>33</v>
      </c>
      <c r="G101" s="439"/>
      <c r="I101" s="436"/>
      <c r="J101" s="398"/>
      <c r="K101" s="399"/>
      <c r="L101" s="261" t="s">
        <v>14</v>
      </c>
      <c r="M101" s="261" t="s">
        <v>15</v>
      </c>
      <c r="N101" s="261" t="s">
        <v>33</v>
      </c>
      <c r="O101" s="439"/>
      <c r="Q101" s="436"/>
      <c r="R101" s="436"/>
      <c r="S101" s="261" t="s">
        <v>14</v>
      </c>
      <c r="T101" s="261" t="s">
        <v>15</v>
      </c>
      <c r="U101" s="261" t="s">
        <v>33</v>
      </c>
      <c r="V101" s="439"/>
    </row>
    <row r="102" spans="1:22" x14ac:dyDescent="0.25">
      <c r="A102" s="266">
        <v>1</v>
      </c>
      <c r="B102" s="391"/>
      <c r="C102" s="392"/>
      <c r="D102" s="142">
        <v>0</v>
      </c>
      <c r="E102" s="142">
        <v>0</v>
      </c>
      <c r="F102" s="142">
        <v>0</v>
      </c>
      <c r="G102" s="267">
        <f t="shared" ref="G102:G131" si="4">SUM(D102:F102)</f>
        <v>0</v>
      </c>
      <c r="I102" s="266">
        <v>1</v>
      </c>
      <c r="J102" s="391"/>
      <c r="K102" s="392"/>
      <c r="L102" s="142">
        <v>0</v>
      </c>
      <c r="M102" s="142">
        <v>0</v>
      </c>
      <c r="N102" s="142">
        <v>0</v>
      </c>
      <c r="O102" s="267">
        <f t="shared" ref="O102:O141" si="5">SUM(L102:N102)</f>
        <v>0</v>
      </c>
      <c r="Q102" s="266">
        <v>1</v>
      </c>
      <c r="R102" s="142"/>
      <c r="S102" s="142">
        <v>0</v>
      </c>
      <c r="T102" s="142">
        <v>0</v>
      </c>
      <c r="U102" s="142">
        <v>0</v>
      </c>
      <c r="V102" s="267">
        <f t="shared" ref="V102:V133" si="6">SUM(S102:U102)</f>
        <v>0</v>
      </c>
    </row>
    <row r="103" spans="1:22" x14ac:dyDescent="0.25">
      <c r="A103" s="266">
        <v>2</v>
      </c>
      <c r="B103" s="391"/>
      <c r="C103" s="392"/>
      <c r="D103" s="268">
        <v>0</v>
      </c>
      <c r="E103" s="142">
        <v>0</v>
      </c>
      <c r="F103" s="142">
        <v>0</v>
      </c>
      <c r="G103" s="267">
        <f t="shared" si="4"/>
        <v>0</v>
      </c>
      <c r="I103" s="266">
        <v>2</v>
      </c>
      <c r="J103" s="391"/>
      <c r="K103" s="392"/>
      <c r="L103" s="142">
        <v>0</v>
      </c>
      <c r="M103" s="142">
        <v>0</v>
      </c>
      <c r="N103" s="142">
        <v>0</v>
      </c>
      <c r="O103" s="267">
        <f t="shared" si="5"/>
        <v>0</v>
      </c>
      <c r="Q103" s="266">
        <v>2</v>
      </c>
      <c r="R103" s="142"/>
      <c r="S103" s="142">
        <v>0</v>
      </c>
      <c r="T103" s="142">
        <v>0</v>
      </c>
      <c r="U103" s="142">
        <v>0</v>
      </c>
      <c r="V103" s="267">
        <f t="shared" si="6"/>
        <v>0</v>
      </c>
    </row>
    <row r="104" spans="1:22" x14ac:dyDescent="0.25">
      <c r="A104" s="266">
        <v>3</v>
      </c>
      <c r="B104" s="391"/>
      <c r="C104" s="392"/>
      <c r="D104" s="142">
        <v>0</v>
      </c>
      <c r="E104" s="142">
        <v>0</v>
      </c>
      <c r="F104" s="142">
        <v>0</v>
      </c>
      <c r="G104" s="267">
        <f t="shared" si="4"/>
        <v>0</v>
      </c>
      <c r="I104" s="266">
        <v>3</v>
      </c>
      <c r="J104" s="391"/>
      <c r="K104" s="392"/>
      <c r="L104" s="142">
        <v>0</v>
      </c>
      <c r="M104" s="142">
        <v>0</v>
      </c>
      <c r="N104" s="142">
        <v>0</v>
      </c>
      <c r="O104" s="267">
        <f t="shared" si="5"/>
        <v>0</v>
      </c>
      <c r="Q104" s="266">
        <v>3</v>
      </c>
      <c r="R104" s="142"/>
      <c r="S104" s="142">
        <v>0</v>
      </c>
      <c r="T104" s="142">
        <v>0</v>
      </c>
      <c r="U104" s="142">
        <v>0</v>
      </c>
      <c r="V104" s="267">
        <f t="shared" si="6"/>
        <v>0</v>
      </c>
    </row>
    <row r="105" spans="1:22" x14ac:dyDescent="0.25">
      <c r="A105" s="266">
        <v>4</v>
      </c>
      <c r="B105" s="391"/>
      <c r="C105" s="392"/>
      <c r="D105" s="142">
        <v>0</v>
      </c>
      <c r="E105" s="142">
        <v>0</v>
      </c>
      <c r="F105" s="142">
        <v>0</v>
      </c>
      <c r="G105" s="267">
        <f t="shared" si="4"/>
        <v>0</v>
      </c>
      <c r="I105" s="266">
        <v>4</v>
      </c>
      <c r="J105" s="391"/>
      <c r="K105" s="392"/>
      <c r="L105" s="142">
        <v>0</v>
      </c>
      <c r="M105" s="142">
        <v>0</v>
      </c>
      <c r="N105" s="142">
        <v>0</v>
      </c>
      <c r="O105" s="267">
        <f t="shared" si="5"/>
        <v>0</v>
      </c>
      <c r="Q105" s="266">
        <v>4</v>
      </c>
      <c r="R105" s="142"/>
      <c r="S105" s="142">
        <v>0</v>
      </c>
      <c r="T105" s="142">
        <v>0</v>
      </c>
      <c r="U105" s="142">
        <v>0</v>
      </c>
      <c r="V105" s="267">
        <f t="shared" si="6"/>
        <v>0</v>
      </c>
    </row>
    <row r="106" spans="1:22" x14ac:dyDescent="0.25">
      <c r="A106" s="266">
        <v>5</v>
      </c>
      <c r="B106" s="391"/>
      <c r="C106" s="392"/>
      <c r="D106" s="142">
        <v>0</v>
      </c>
      <c r="E106" s="142">
        <v>0</v>
      </c>
      <c r="F106" s="142">
        <v>0</v>
      </c>
      <c r="G106" s="267">
        <f t="shared" si="4"/>
        <v>0</v>
      </c>
      <c r="I106" s="266">
        <v>5</v>
      </c>
      <c r="J106" s="391"/>
      <c r="K106" s="392"/>
      <c r="L106" s="142">
        <v>0</v>
      </c>
      <c r="M106" s="142">
        <v>0</v>
      </c>
      <c r="N106" s="142">
        <v>0</v>
      </c>
      <c r="O106" s="267">
        <f t="shared" si="5"/>
        <v>0</v>
      </c>
      <c r="Q106" s="266">
        <v>5</v>
      </c>
      <c r="R106" s="142"/>
      <c r="S106" s="142">
        <v>0</v>
      </c>
      <c r="T106" s="142">
        <v>0</v>
      </c>
      <c r="U106" s="142">
        <v>0</v>
      </c>
      <c r="V106" s="267">
        <f t="shared" si="6"/>
        <v>0</v>
      </c>
    </row>
    <row r="107" spans="1:22" x14ac:dyDescent="0.25">
      <c r="A107" s="266">
        <v>6</v>
      </c>
      <c r="B107" s="391"/>
      <c r="C107" s="392"/>
      <c r="D107" s="142">
        <v>0</v>
      </c>
      <c r="E107" s="142">
        <v>0</v>
      </c>
      <c r="F107" s="142">
        <v>0</v>
      </c>
      <c r="G107" s="267">
        <f t="shared" si="4"/>
        <v>0</v>
      </c>
      <c r="I107" s="266">
        <v>6</v>
      </c>
      <c r="J107" s="391"/>
      <c r="K107" s="392"/>
      <c r="L107" s="142">
        <v>0</v>
      </c>
      <c r="M107" s="142">
        <v>0</v>
      </c>
      <c r="N107" s="142">
        <v>0</v>
      </c>
      <c r="O107" s="267">
        <f t="shared" si="5"/>
        <v>0</v>
      </c>
      <c r="Q107" s="266">
        <v>6</v>
      </c>
      <c r="R107" s="142"/>
      <c r="S107" s="142">
        <v>0</v>
      </c>
      <c r="T107" s="142">
        <v>0</v>
      </c>
      <c r="U107" s="142">
        <v>0</v>
      </c>
      <c r="V107" s="267">
        <f t="shared" si="6"/>
        <v>0</v>
      </c>
    </row>
    <row r="108" spans="1:22" x14ac:dyDescent="0.25">
      <c r="A108" s="266">
        <v>7</v>
      </c>
      <c r="B108" s="391"/>
      <c r="C108" s="392"/>
      <c r="D108" s="142">
        <v>0</v>
      </c>
      <c r="E108" s="142">
        <v>0</v>
      </c>
      <c r="F108" s="142">
        <v>0</v>
      </c>
      <c r="G108" s="267">
        <f t="shared" si="4"/>
        <v>0</v>
      </c>
      <c r="I108" s="266">
        <v>7</v>
      </c>
      <c r="J108" s="391"/>
      <c r="K108" s="392"/>
      <c r="L108" s="142">
        <v>0</v>
      </c>
      <c r="M108" s="142">
        <v>0</v>
      </c>
      <c r="N108" s="142">
        <v>0</v>
      </c>
      <c r="O108" s="267">
        <f t="shared" si="5"/>
        <v>0</v>
      </c>
      <c r="Q108" s="266">
        <v>7</v>
      </c>
      <c r="R108" s="142"/>
      <c r="S108" s="142">
        <v>0</v>
      </c>
      <c r="T108" s="142">
        <v>0</v>
      </c>
      <c r="U108" s="142">
        <v>0</v>
      </c>
      <c r="V108" s="267">
        <f t="shared" si="6"/>
        <v>0</v>
      </c>
    </row>
    <row r="109" spans="1:22" x14ac:dyDescent="0.25">
      <c r="A109" s="266">
        <v>8</v>
      </c>
      <c r="B109" s="391"/>
      <c r="C109" s="392"/>
      <c r="D109" s="142">
        <v>0</v>
      </c>
      <c r="E109" s="142">
        <v>0</v>
      </c>
      <c r="F109" s="142">
        <v>0</v>
      </c>
      <c r="G109" s="267">
        <f t="shared" si="4"/>
        <v>0</v>
      </c>
      <c r="I109" s="266">
        <v>8</v>
      </c>
      <c r="J109" s="391"/>
      <c r="K109" s="392"/>
      <c r="L109" s="142">
        <v>0</v>
      </c>
      <c r="M109" s="142">
        <v>0</v>
      </c>
      <c r="N109" s="142">
        <v>0</v>
      </c>
      <c r="O109" s="267">
        <f t="shared" si="5"/>
        <v>0</v>
      </c>
      <c r="Q109" s="266">
        <v>8</v>
      </c>
      <c r="R109" s="142"/>
      <c r="S109" s="142">
        <v>0</v>
      </c>
      <c r="T109" s="142">
        <v>0</v>
      </c>
      <c r="U109" s="142">
        <v>0</v>
      </c>
      <c r="V109" s="267">
        <f t="shared" si="6"/>
        <v>0</v>
      </c>
    </row>
    <row r="110" spans="1:22" x14ac:dyDescent="0.25">
      <c r="A110" s="266">
        <v>9</v>
      </c>
      <c r="B110" s="391"/>
      <c r="C110" s="392"/>
      <c r="D110" s="142">
        <v>0</v>
      </c>
      <c r="E110" s="142">
        <v>0</v>
      </c>
      <c r="F110" s="142">
        <v>0</v>
      </c>
      <c r="G110" s="267">
        <f t="shared" si="4"/>
        <v>0</v>
      </c>
      <c r="I110" s="266">
        <v>9</v>
      </c>
      <c r="J110" s="391"/>
      <c r="K110" s="392"/>
      <c r="L110" s="142">
        <v>0</v>
      </c>
      <c r="M110" s="142">
        <v>0</v>
      </c>
      <c r="N110" s="142">
        <v>0</v>
      </c>
      <c r="O110" s="267">
        <f t="shared" si="5"/>
        <v>0</v>
      </c>
      <c r="Q110" s="266">
        <v>9</v>
      </c>
      <c r="R110" s="142"/>
      <c r="S110" s="142">
        <v>0</v>
      </c>
      <c r="T110" s="142">
        <v>0</v>
      </c>
      <c r="U110" s="142">
        <v>0</v>
      </c>
      <c r="V110" s="267">
        <f t="shared" si="6"/>
        <v>0</v>
      </c>
    </row>
    <row r="111" spans="1:22" x14ac:dyDescent="0.25">
      <c r="A111" s="266">
        <v>10</v>
      </c>
      <c r="B111" s="391"/>
      <c r="C111" s="392"/>
      <c r="D111" s="142">
        <v>0</v>
      </c>
      <c r="E111" s="142">
        <v>0</v>
      </c>
      <c r="F111" s="142">
        <v>0</v>
      </c>
      <c r="G111" s="267">
        <f t="shared" si="4"/>
        <v>0</v>
      </c>
      <c r="I111" s="266">
        <v>10</v>
      </c>
      <c r="J111" s="391"/>
      <c r="K111" s="392"/>
      <c r="L111" s="142">
        <v>0</v>
      </c>
      <c r="M111" s="142">
        <v>0</v>
      </c>
      <c r="N111" s="142">
        <v>0</v>
      </c>
      <c r="O111" s="267">
        <f t="shared" si="5"/>
        <v>0</v>
      </c>
      <c r="Q111" s="266">
        <v>10</v>
      </c>
      <c r="R111" s="142"/>
      <c r="S111" s="142">
        <v>0</v>
      </c>
      <c r="T111" s="142">
        <v>0</v>
      </c>
      <c r="U111" s="142">
        <v>0</v>
      </c>
      <c r="V111" s="267">
        <f t="shared" si="6"/>
        <v>0</v>
      </c>
    </row>
    <row r="112" spans="1:22" x14ac:dyDescent="0.25">
      <c r="A112" s="266">
        <v>11</v>
      </c>
      <c r="B112" s="391"/>
      <c r="C112" s="392"/>
      <c r="D112" s="142">
        <v>0</v>
      </c>
      <c r="E112" s="142">
        <v>0</v>
      </c>
      <c r="F112" s="142">
        <v>0</v>
      </c>
      <c r="G112" s="267">
        <f t="shared" si="4"/>
        <v>0</v>
      </c>
      <c r="I112" s="266">
        <v>11</v>
      </c>
      <c r="J112" s="391"/>
      <c r="K112" s="392"/>
      <c r="L112" s="142">
        <v>0</v>
      </c>
      <c r="M112" s="142">
        <v>0</v>
      </c>
      <c r="N112" s="142">
        <v>0</v>
      </c>
      <c r="O112" s="267">
        <f t="shared" si="5"/>
        <v>0</v>
      </c>
      <c r="Q112" s="266">
        <v>11</v>
      </c>
      <c r="R112" s="142"/>
      <c r="S112" s="142">
        <v>0</v>
      </c>
      <c r="T112" s="142">
        <v>0</v>
      </c>
      <c r="U112" s="142">
        <v>0</v>
      </c>
      <c r="V112" s="267">
        <f t="shared" si="6"/>
        <v>0</v>
      </c>
    </row>
    <row r="113" spans="1:22" x14ac:dyDescent="0.25">
      <c r="A113" s="266">
        <v>12</v>
      </c>
      <c r="B113" s="391"/>
      <c r="C113" s="392"/>
      <c r="D113" s="142">
        <v>0</v>
      </c>
      <c r="E113" s="142">
        <v>0</v>
      </c>
      <c r="F113" s="142">
        <v>0</v>
      </c>
      <c r="G113" s="267">
        <f t="shared" si="4"/>
        <v>0</v>
      </c>
      <c r="I113" s="266">
        <v>12</v>
      </c>
      <c r="J113" s="391"/>
      <c r="K113" s="392"/>
      <c r="L113" s="142">
        <v>0</v>
      </c>
      <c r="M113" s="142">
        <v>0</v>
      </c>
      <c r="N113" s="142">
        <v>0</v>
      </c>
      <c r="O113" s="267">
        <f t="shared" si="5"/>
        <v>0</v>
      </c>
      <c r="Q113" s="266">
        <v>12</v>
      </c>
      <c r="R113" s="142"/>
      <c r="S113" s="142">
        <v>0</v>
      </c>
      <c r="T113" s="142">
        <v>0</v>
      </c>
      <c r="U113" s="142">
        <v>0</v>
      </c>
      <c r="V113" s="267">
        <f t="shared" si="6"/>
        <v>0</v>
      </c>
    </row>
    <row r="114" spans="1:22" x14ac:dyDescent="0.25">
      <c r="A114" s="266">
        <v>13</v>
      </c>
      <c r="B114" s="391"/>
      <c r="C114" s="392"/>
      <c r="D114" s="142">
        <v>0</v>
      </c>
      <c r="E114" s="142">
        <v>0</v>
      </c>
      <c r="F114" s="142">
        <v>0</v>
      </c>
      <c r="G114" s="267">
        <f t="shared" si="4"/>
        <v>0</v>
      </c>
      <c r="I114" s="266">
        <v>13</v>
      </c>
      <c r="J114" s="391"/>
      <c r="K114" s="392"/>
      <c r="L114" s="142">
        <v>0</v>
      </c>
      <c r="M114" s="142">
        <v>0</v>
      </c>
      <c r="N114" s="142">
        <v>0</v>
      </c>
      <c r="O114" s="267">
        <f t="shared" si="5"/>
        <v>0</v>
      </c>
      <c r="Q114" s="266">
        <v>13</v>
      </c>
      <c r="R114" s="142"/>
      <c r="S114" s="142">
        <v>0</v>
      </c>
      <c r="T114" s="142">
        <v>0</v>
      </c>
      <c r="U114" s="142">
        <v>0</v>
      </c>
      <c r="V114" s="267">
        <f t="shared" si="6"/>
        <v>0</v>
      </c>
    </row>
    <row r="115" spans="1:22" x14ac:dyDescent="0.25">
      <c r="A115" s="266">
        <v>14</v>
      </c>
      <c r="B115" s="391"/>
      <c r="C115" s="392"/>
      <c r="D115" s="142">
        <v>0</v>
      </c>
      <c r="E115" s="142">
        <v>0</v>
      </c>
      <c r="F115" s="142">
        <v>0</v>
      </c>
      <c r="G115" s="267">
        <f t="shared" si="4"/>
        <v>0</v>
      </c>
      <c r="I115" s="266">
        <v>14</v>
      </c>
      <c r="J115" s="391"/>
      <c r="K115" s="392"/>
      <c r="L115" s="142">
        <v>0</v>
      </c>
      <c r="M115" s="142">
        <v>0</v>
      </c>
      <c r="N115" s="142">
        <v>0</v>
      </c>
      <c r="O115" s="267">
        <f t="shared" si="5"/>
        <v>0</v>
      </c>
      <c r="Q115" s="266">
        <v>14</v>
      </c>
      <c r="R115" s="142"/>
      <c r="S115" s="142">
        <v>0</v>
      </c>
      <c r="T115" s="142">
        <v>0</v>
      </c>
      <c r="U115" s="142">
        <v>0</v>
      </c>
      <c r="V115" s="267">
        <f t="shared" si="6"/>
        <v>0</v>
      </c>
    </row>
    <row r="116" spans="1:22" x14ac:dyDescent="0.25">
      <c r="A116" s="266">
        <v>15</v>
      </c>
      <c r="B116" s="391"/>
      <c r="C116" s="392"/>
      <c r="D116" s="142">
        <v>0</v>
      </c>
      <c r="E116" s="142">
        <v>0</v>
      </c>
      <c r="F116" s="142">
        <v>0</v>
      </c>
      <c r="G116" s="267">
        <f t="shared" si="4"/>
        <v>0</v>
      </c>
      <c r="I116" s="266">
        <v>15</v>
      </c>
      <c r="J116" s="391"/>
      <c r="K116" s="392"/>
      <c r="L116" s="142">
        <v>0</v>
      </c>
      <c r="M116" s="142">
        <v>0</v>
      </c>
      <c r="N116" s="142">
        <v>0</v>
      </c>
      <c r="O116" s="267">
        <f t="shared" si="5"/>
        <v>0</v>
      </c>
      <c r="Q116" s="266">
        <v>15</v>
      </c>
      <c r="R116" s="142"/>
      <c r="S116" s="142">
        <v>0</v>
      </c>
      <c r="T116" s="142">
        <v>0</v>
      </c>
      <c r="U116" s="142">
        <v>0</v>
      </c>
      <c r="V116" s="267">
        <f t="shared" si="6"/>
        <v>0</v>
      </c>
    </row>
    <row r="117" spans="1:22" x14ac:dyDescent="0.25">
      <c r="A117" s="266">
        <v>16</v>
      </c>
      <c r="B117" s="391"/>
      <c r="C117" s="392"/>
      <c r="D117" s="142">
        <v>0</v>
      </c>
      <c r="E117" s="142">
        <v>0</v>
      </c>
      <c r="F117" s="142">
        <v>0</v>
      </c>
      <c r="G117" s="267">
        <f t="shared" si="4"/>
        <v>0</v>
      </c>
      <c r="I117" s="266">
        <v>16</v>
      </c>
      <c r="J117" s="391"/>
      <c r="K117" s="392"/>
      <c r="L117" s="142">
        <v>0</v>
      </c>
      <c r="M117" s="142">
        <v>0</v>
      </c>
      <c r="N117" s="142">
        <v>0</v>
      </c>
      <c r="O117" s="267">
        <f t="shared" si="5"/>
        <v>0</v>
      </c>
      <c r="Q117" s="266">
        <v>16</v>
      </c>
      <c r="R117" s="142"/>
      <c r="S117" s="142">
        <v>0</v>
      </c>
      <c r="T117" s="142">
        <v>0</v>
      </c>
      <c r="U117" s="142">
        <v>0</v>
      </c>
      <c r="V117" s="267">
        <f t="shared" si="6"/>
        <v>0</v>
      </c>
    </row>
    <row r="118" spans="1:22" x14ac:dyDescent="0.25">
      <c r="A118" s="266">
        <v>17</v>
      </c>
      <c r="B118" s="391"/>
      <c r="C118" s="392"/>
      <c r="D118" s="142">
        <v>0</v>
      </c>
      <c r="E118" s="142">
        <v>0</v>
      </c>
      <c r="F118" s="142">
        <v>0</v>
      </c>
      <c r="G118" s="267">
        <f t="shared" si="4"/>
        <v>0</v>
      </c>
      <c r="I118" s="266">
        <v>17</v>
      </c>
      <c r="J118" s="391"/>
      <c r="K118" s="392"/>
      <c r="L118" s="142">
        <v>0</v>
      </c>
      <c r="M118" s="142">
        <v>0</v>
      </c>
      <c r="N118" s="142">
        <v>0</v>
      </c>
      <c r="O118" s="267">
        <f t="shared" si="5"/>
        <v>0</v>
      </c>
      <c r="Q118" s="266">
        <v>17</v>
      </c>
      <c r="R118" s="142"/>
      <c r="S118" s="142">
        <v>0</v>
      </c>
      <c r="T118" s="142">
        <v>0</v>
      </c>
      <c r="U118" s="142">
        <v>0</v>
      </c>
      <c r="V118" s="267">
        <f t="shared" si="6"/>
        <v>0</v>
      </c>
    </row>
    <row r="119" spans="1:22" x14ac:dyDescent="0.25">
      <c r="A119" s="266">
        <v>18</v>
      </c>
      <c r="B119" s="391"/>
      <c r="C119" s="392"/>
      <c r="D119" s="142">
        <v>0</v>
      </c>
      <c r="E119" s="142">
        <v>0</v>
      </c>
      <c r="F119" s="142">
        <v>0</v>
      </c>
      <c r="G119" s="267">
        <f t="shared" si="4"/>
        <v>0</v>
      </c>
      <c r="I119" s="266">
        <v>18</v>
      </c>
      <c r="J119" s="391"/>
      <c r="K119" s="392"/>
      <c r="L119" s="142">
        <v>0</v>
      </c>
      <c r="M119" s="142">
        <v>0</v>
      </c>
      <c r="N119" s="142">
        <v>0</v>
      </c>
      <c r="O119" s="267">
        <f t="shared" si="5"/>
        <v>0</v>
      </c>
      <c r="Q119" s="266">
        <v>18</v>
      </c>
      <c r="R119" s="142"/>
      <c r="S119" s="142">
        <v>0</v>
      </c>
      <c r="T119" s="142">
        <v>0</v>
      </c>
      <c r="U119" s="142">
        <v>0</v>
      </c>
      <c r="V119" s="267">
        <f t="shared" si="6"/>
        <v>0</v>
      </c>
    </row>
    <row r="120" spans="1:22" x14ac:dyDescent="0.25">
      <c r="A120" s="266">
        <v>19</v>
      </c>
      <c r="B120" s="391"/>
      <c r="C120" s="392"/>
      <c r="D120" s="142">
        <v>0</v>
      </c>
      <c r="E120" s="142">
        <v>0</v>
      </c>
      <c r="F120" s="142">
        <v>0</v>
      </c>
      <c r="G120" s="267">
        <f t="shared" si="4"/>
        <v>0</v>
      </c>
      <c r="I120" s="266">
        <v>19</v>
      </c>
      <c r="J120" s="391"/>
      <c r="K120" s="392"/>
      <c r="L120" s="142">
        <v>0</v>
      </c>
      <c r="M120" s="142">
        <v>0</v>
      </c>
      <c r="N120" s="142">
        <v>0</v>
      </c>
      <c r="O120" s="267">
        <f t="shared" si="5"/>
        <v>0</v>
      </c>
      <c r="Q120" s="266">
        <v>19</v>
      </c>
      <c r="R120" s="142"/>
      <c r="S120" s="142">
        <v>0</v>
      </c>
      <c r="T120" s="142">
        <v>0</v>
      </c>
      <c r="U120" s="142">
        <v>0</v>
      </c>
      <c r="V120" s="267">
        <f t="shared" si="6"/>
        <v>0</v>
      </c>
    </row>
    <row r="121" spans="1:22" x14ac:dyDescent="0.25">
      <c r="A121" s="266">
        <v>20</v>
      </c>
      <c r="B121" s="391"/>
      <c r="C121" s="392"/>
      <c r="D121" s="142">
        <v>0</v>
      </c>
      <c r="E121" s="142">
        <v>0</v>
      </c>
      <c r="F121" s="142">
        <v>0</v>
      </c>
      <c r="G121" s="267">
        <f t="shared" si="4"/>
        <v>0</v>
      </c>
      <c r="I121" s="266">
        <v>20</v>
      </c>
      <c r="J121" s="391"/>
      <c r="K121" s="392"/>
      <c r="L121" s="142">
        <v>0</v>
      </c>
      <c r="M121" s="142">
        <v>0</v>
      </c>
      <c r="N121" s="142">
        <v>0</v>
      </c>
      <c r="O121" s="267">
        <f t="shared" si="5"/>
        <v>0</v>
      </c>
      <c r="Q121" s="266">
        <v>20</v>
      </c>
      <c r="R121" s="142"/>
      <c r="S121" s="142">
        <v>0</v>
      </c>
      <c r="T121" s="142">
        <v>0</v>
      </c>
      <c r="U121" s="142">
        <v>0</v>
      </c>
      <c r="V121" s="267">
        <f t="shared" si="6"/>
        <v>0</v>
      </c>
    </row>
    <row r="122" spans="1:22" x14ac:dyDescent="0.25">
      <c r="A122" s="266">
        <v>21</v>
      </c>
      <c r="B122" s="391"/>
      <c r="C122" s="392"/>
      <c r="D122" s="142">
        <v>0</v>
      </c>
      <c r="E122" s="142">
        <v>0</v>
      </c>
      <c r="F122" s="142">
        <v>0</v>
      </c>
      <c r="G122" s="267">
        <f t="shared" si="4"/>
        <v>0</v>
      </c>
      <c r="I122" s="266">
        <v>21</v>
      </c>
      <c r="J122" s="391"/>
      <c r="K122" s="392"/>
      <c r="L122" s="142">
        <v>0</v>
      </c>
      <c r="M122" s="142">
        <v>0</v>
      </c>
      <c r="N122" s="142">
        <v>0</v>
      </c>
      <c r="O122" s="267">
        <f t="shared" si="5"/>
        <v>0</v>
      </c>
      <c r="Q122" s="266">
        <v>21</v>
      </c>
      <c r="R122" s="142"/>
      <c r="S122" s="142">
        <v>0</v>
      </c>
      <c r="T122" s="142">
        <v>0</v>
      </c>
      <c r="U122" s="142">
        <v>0</v>
      </c>
      <c r="V122" s="267">
        <f t="shared" si="6"/>
        <v>0</v>
      </c>
    </row>
    <row r="123" spans="1:22" x14ac:dyDescent="0.25">
      <c r="A123" s="266">
        <v>22</v>
      </c>
      <c r="B123" s="391"/>
      <c r="C123" s="392"/>
      <c r="D123" s="142">
        <v>0</v>
      </c>
      <c r="E123" s="142">
        <v>0</v>
      </c>
      <c r="F123" s="142">
        <v>0</v>
      </c>
      <c r="G123" s="267">
        <f t="shared" si="4"/>
        <v>0</v>
      </c>
      <c r="I123" s="266">
        <v>22</v>
      </c>
      <c r="J123" s="391"/>
      <c r="K123" s="392"/>
      <c r="L123" s="142">
        <v>0</v>
      </c>
      <c r="M123" s="142">
        <v>0</v>
      </c>
      <c r="N123" s="142">
        <v>0</v>
      </c>
      <c r="O123" s="267">
        <f t="shared" si="5"/>
        <v>0</v>
      </c>
      <c r="Q123" s="266">
        <v>22</v>
      </c>
      <c r="R123" s="142"/>
      <c r="S123" s="142">
        <v>0</v>
      </c>
      <c r="T123" s="142">
        <v>0</v>
      </c>
      <c r="U123" s="142">
        <v>0</v>
      </c>
      <c r="V123" s="267">
        <f t="shared" si="6"/>
        <v>0</v>
      </c>
    </row>
    <row r="124" spans="1:22" x14ac:dyDescent="0.25">
      <c r="A124" s="266">
        <v>23</v>
      </c>
      <c r="B124" s="391"/>
      <c r="C124" s="392"/>
      <c r="D124" s="142">
        <v>0</v>
      </c>
      <c r="E124" s="142">
        <v>0</v>
      </c>
      <c r="F124" s="142">
        <v>0</v>
      </c>
      <c r="G124" s="267">
        <f t="shared" si="4"/>
        <v>0</v>
      </c>
      <c r="I124" s="266">
        <v>23</v>
      </c>
      <c r="J124" s="391"/>
      <c r="K124" s="392"/>
      <c r="L124" s="142">
        <v>0</v>
      </c>
      <c r="M124" s="142">
        <v>0</v>
      </c>
      <c r="N124" s="142">
        <v>0</v>
      </c>
      <c r="O124" s="267">
        <f t="shared" si="5"/>
        <v>0</v>
      </c>
      <c r="Q124" s="266">
        <v>23</v>
      </c>
      <c r="R124" s="142"/>
      <c r="S124" s="142">
        <v>0</v>
      </c>
      <c r="T124" s="142">
        <v>0</v>
      </c>
      <c r="U124" s="142">
        <v>0</v>
      </c>
      <c r="V124" s="267">
        <f t="shared" si="6"/>
        <v>0</v>
      </c>
    </row>
    <row r="125" spans="1:22" x14ac:dyDescent="0.25">
      <c r="A125" s="266">
        <v>24</v>
      </c>
      <c r="B125" s="391"/>
      <c r="C125" s="392"/>
      <c r="D125" s="142">
        <v>0</v>
      </c>
      <c r="E125" s="142">
        <v>0</v>
      </c>
      <c r="F125" s="142">
        <v>0</v>
      </c>
      <c r="G125" s="267">
        <f t="shared" si="4"/>
        <v>0</v>
      </c>
      <c r="I125" s="266">
        <v>24</v>
      </c>
      <c r="J125" s="391"/>
      <c r="K125" s="392"/>
      <c r="L125" s="142">
        <v>0</v>
      </c>
      <c r="M125" s="142">
        <v>0</v>
      </c>
      <c r="N125" s="142">
        <v>0</v>
      </c>
      <c r="O125" s="267">
        <f t="shared" si="5"/>
        <v>0</v>
      </c>
      <c r="Q125" s="266">
        <v>24</v>
      </c>
      <c r="R125" s="142"/>
      <c r="S125" s="142">
        <v>0</v>
      </c>
      <c r="T125" s="142">
        <v>0</v>
      </c>
      <c r="U125" s="142">
        <v>0</v>
      </c>
      <c r="V125" s="267">
        <f t="shared" si="6"/>
        <v>0</v>
      </c>
    </row>
    <row r="126" spans="1:22" x14ac:dyDescent="0.25">
      <c r="A126" s="266">
        <v>25</v>
      </c>
      <c r="B126" s="391"/>
      <c r="C126" s="392"/>
      <c r="D126" s="142">
        <v>0</v>
      </c>
      <c r="E126" s="142">
        <v>0</v>
      </c>
      <c r="F126" s="142">
        <v>0</v>
      </c>
      <c r="G126" s="267">
        <f t="shared" si="4"/>
        <v>0</v>
      </c>
      <c r="I126" s="266">
        <v>25</v>
      </c>
      <c r="J126" s="391"/>
      <c r="K126" s="392"/>
      <c r="L126" s="142">
        <v>0</v>
      </c>
      <c r="M126" s="142">
        <v>0</v>
      </c>
      <c r="N126" s="142">
        <v>0</v>
      </c>
      <c r="O126" s="267">
        <f t="shared" si="5"/>
        <v>0</v>
      </c>
      <c r="Q126" s="266">
        <v>25</v>
      </c>
      <c r="R126" s="142"/>
      <c r="S126" s="142">
        <v>0</v>
      </c>
      <c r="T126" s="142">
        <v>0</v>
      </c>
      <c r="U126" s="142">
        <v>0</v>
      </c>
      <c r="V126" s="267">
        <f t="shared" si="6"/>
        <v>0</v>
      </c>
    </row>
    <row r="127" spans="1:22" x14ac:dyDescent="0.25">
      <c r="A127" s="266">
        <v>26</v>
      </c>
      <c r="B127" s="391"/>
      <c r="C127" s="392"/>
      <c r="D127" s="142">
        <v>0</v>
      </c>
      <c r="E127" s="142">
        <v>0</v>
      </c>
      <c r="F127" s="142">
        <v>0</v>
      </c>
      <c r="G127" s="267">
        <f t="shared" si="4"/>
        <v>0</v>
      </c>
      <c r="I127" s="266">
        <v>26</v>
      </c>
      <c r="J127" s="391"/>
      <c r="K127" s="392"/>
      <c r="L127" s="142">
        <v>0</v>
      </c>
      <c r="M127" s="142">
        <v>0</v>
      </c>
      <c r="N127" s="142">
        <v>0</v>
      </c>
      <c r="O127" s="267">
        <f t="shared" si="5"/>
        <v>0</v>
      </c>
      <c r="Q127" s="266">
        <v>26</v>
      </c>
      <c r="R127" s="142"/>
      <c r="S127" s="142">
        <v>0</v>
      </c>
      <c r="T127" s="142">
        <v>0</v>
      </c>
      <c r="U127" s="142">
        <v>0</v>
      </c>
      <c r="V127" s="267">
        <f t="shared" si="6"/>
        <v>0</v>
      </c>
    </row>
    <row r="128" spans="1:22" x14ac:dyDescent="0.25">
      <c r="A128" s="266">
        <v>27</v>
      </c>
      <c r="B128" s="391"/>
      <c r="C128" s="392"/>
      <c r="D128" s="142">
        <v>0</v>
      </c>
      <c r="E128" s="142">
        <v>0</v>
      </c>
      <c r="F128" s="142">
        <v>0</v>
      </c>
      <c r="G128" s="267">
        <f t="shared" si="4"/>
        <v>0</v>
      </c>
      <c r="I128" s="266">
        <v>27</v>
      </c>
      <c r="J128" s="391"/>
      <c r="K128" s="392"/>
      <c r="L128" s="142">
        <v>0</v>
      </c>
      <c r="M128" s="142">
        <v>0</v>
      </c>
      <c r="N128" s="142">
        <v>0</v>
      </c>
      <c r="O128" s="267">
        <f t="shared" si="5"/>
        <v>0</v>
      </c>
      <c r="Q128" s="266">
        <v>27</v>
      </c>
      <c r="R128" s="142"/>
      <c r="S128" s="142">
        <v>0</v>
      </c>
      <c r="T128" s="142">
        <v>0</v>
      </c>
      <c r="U128" s="142">
        <v>0</v>
      </c>
      <c r="V128" s="267">
        <f t="shared" si="6"/>
        <v>0</v>
      </c>
    </row>
    <row r="129" spans="1:22" x14ac:dyDescent="0.25">
      <c r="A129" s="266">
        <v>28</v>
      </c>
      <c r="B129" s="391"/>
      <c r="C129" s="392"/>
      <c r="D129" s="142">
        <v>0</v>
      </c>
      <c r="E129" s="142">
        <v>0</v>
      </c>
      <c r="F129" s="142">
        <v>0</v>
      </c>
      <c r="G129" s="267">
        <f t="shared" si="4"/>
        <v>0</v>
      </c>
      <c r="I129" s="266">
        <v>28</v>
      </c>
      <c r="J129" s="391"/>
      <c r="K129" s="392"/>
      <c r="L129" s="142">
        <v>0</v>
      </c>
      <c r="M129" s="142">
        <v>0</v>
      </c>
      <c r="N129" s="142">
        <v>0</v>
      </c>
      <c r="O129" s="267">
        <f t="shared" si="5"/>
        <v>0</v>
      </c>
      <c r="Q129" s="266">
        <v>28</v>
      </c>
      <c r="R129" s="142"/>
      <c r="S129" s="142">
        <v>0</v>
      </c>
      <c r="T129" s="142">
        <v>0</v>
      </c>
      <c r="U129" s="142">
        <v>0</v>
      </c>
      <c r="V129" s="267">
        <f t="shared" si="6"/>
        <v>0</v>
      </c>
    </row>
    <row r="130" spans="1:22" x14ac:dyDescent="0.25">
      <c r="A130" s="266">
        <v>29</v>
      </c>
      <c r="B130" s="391"/>
      <c r="C130" s="392"/>
      <c r="D130" s="142">
        <v>0</v>
      </c>
      <c r="E130" s="142">
        <v>0</v>
      </c>
      <c r="F130" s="142">
        <v>0</v>
      </c>
      <c r="G130" s="267">
        <f t="shared" si="4"/>
        <v>0</v>
      </c>
      <c r="I130" s="266">
        <v>29</v>
      </c>
      <c r="J130" s="391"/>
      <c r="K130" s="392"/>
      <c r="L130" s="142">
        <v>0</v>
      </c>
      <c r="M130" s="142">
        <v>0</v>
      </c>
      <c r="N130" s="142">
        <v>0</v>
      </c>
      <c r="O130" s="267">
        <f t="shared" si="5"/>
        <v>0</v>
      </c>
      <c r="Q130" s="266">
        <v>29</v>
      </c>
      <c r="R130" s="142"/>
      <c r="S130" s="142">
        <v>0</v>
      </c>
      <c r="T130" s="142">
        <v>0</v>
      </c>
      <c r="U130" s="142">
        <v>0</v>
      </c>
      <c r="V130" s="267">
        <f t="shared" si="6"/>
        <v>0</v>
      </c>
    </row>
    <row r="131" spans="1:22" x14ac:dyDescent="0.25">
      <c r="A131" s="266">
        <v>30</v>
      </c>
      <c r="B131" s="391"/>
      <c r="C131" s="392"/>
      <c r="D131" s="142">
        <v>0</v>
      </c>
      <c r="E131" s="142">
        <v>0</v>
      </c>
      <c r="F131" s="142">
        <v>0</v>
      </c>
      <c r="G131" s="267">
        <f t="shared" si="4"/>
        <v>0</v>
      </c>
      <c r="I131" s="266">
        <v>30</v>
      </c>
      <c r="J131" s="391"/>
      <c r="K131" s="392"/>
      <c r="L131" s="142">
        <v>0</v>
      </c>
      <c r="M131" s="142">
        <v>0</v>
      </c>
      <c r="N131" s="142">
        <v>0</v>
      </c>
      <c r="O131" s="267">
        <f t="shared" si="5"/>
        <v>0</v>
      </c>
      <c r="Q131" s="266">
        <v>30</v>
      </c>
      <c r="R131" s="142"/>
      <c r="S131" s="142">
        <v>0</v>
      </c>
      <c r="T131" s="142">
        <v>0</v>
      </c>
      <c r="U131" s="142">
        <v>0</v>
      </c>
      <c r="V131" s="267">
        <f t="shared" si="6"/>
        <v>0</v>
      </c>
    </row>
    <row r="132" spans="1:22" x14ac:dyDescent="0.25">
      <c r="A132" s="4"/>
      <c r="B132" s="4"/>
      <c r="C132" s="4"/>
      <c r="D132" s="4"/>
      <c r="E132" s="4"/>
      <c r="F132" s="4"/>
      <c r="G132" s="16"/>
      <c r="I132" s="266">
        <v>31</v>
      </c>
      <c r="J132" s="391"/>
      <c r="K132" s="392"/>
      <c r="L132" s="142">
        <v>0</v>
      </c>
      <c r="M132" s="142">
        <v>0</v>
      </c>
      <c r="N132" s="142">
        <v>0</v>
      </c>
      <c r="O132" s="267">
        <f t="shared" si="5"/>
        <v>0</v>
      </c>
      <c r="Q132" s="266">
        <v>31</v>
      </c>
      <c r="R132" s="142"/>
      <c r="S132" s="142">
        <v>0</v>
      </c>
      <c r="T132" s="142">
        <v>0</v>
      </c>
      <c r="U132" s="142">
        <v>0</v>
      </c>
      <c r="V132" s="267">
        <f t="shared" si="6"/>
        <v>0</v>
      </c>
    </row>
    <row r="133" spans="1:22" x14ac:dyDescent="0.25">
      <c r="A133" s="4"/>
      <c r="B133" s="4"/>
      <c r="C133" s="4"/>
      <c r="D133" s="4"/>
      <c r="E133" s="4"/>
      <c r="F133" s="4"/>
      <c r="G133" s="16"/>
      <c r="I133" s="266">
        <v>32</v>
      </c>
      <c r="J133" s="391"/>
      <c r="K133" s="392"/>
      <c r="L133" s="142">
        <v>0</v>
      </c>
      <c r="M133" s="142">
        <v>0</v>
      </c>
      <c r="N133" s="142">
        <v>0</v>
      </c>
      <c r="O133" s="267">
        <f t="shared" si="5"/>
        <v>0</v>
      </c>
      <c r="Q133" s="266">
        <v>32</v>
      </c>
      <c r="R133" s="142"/>
      <c r="S133" s="142">
        <v>0</v>
      </c>
      <c r="T133" s="142">
        <v>0</v>
      </c>
      <c r="U133" s="142">
        <v>0</v>
      </c>
      <c r="V133" s="267">
        <f t="shared" si="6"/>
        <v>0</v>
      </c>
    </row>
    <row r="134" spans="1:22" x14ac:dyDescent="0.25">
      <c r="A134" s="4"/>
      <c r="B134" s="4"/>
      <c r="C134" s="4"/>
      <c r="D134" s="4"/>
      <c r="E134" s="4"/>
      <c r="F134" s="4"/>
      <c r="G134" s="16"/>
      <c r="I134" s="266">
        <v>33</v>
      </c>
      <c r="J134" s="391"/>
      <c r="K134" s="392"/>
      <c r="L134" s="142">
        <v>0</v>
      </c>
      <c r="M134" s="142">
        <v>0</v>
      </c>
      <c r="N134" s="142">
        <v>0</v>
      </c>
      <c r="O134" s="267">
        <f t="shared" si="5"/>
        <v>0</v>
      </c>
      <c r="Q134" s="266">
        <v>33</v>
      </c>
      <c r="R134" s="142"/>
      <c r="S134" s="142">
        <v>0</v>
      </c>
      <c r="T134" s="142">
        <v>0</v>
      </c>
      <c r="U134" s="142">
        <v>0</v>
      </c>
      <c r="V134" s="267">
        <f t="shared" ref="V134:V151" si="7">SUM(S134:U134)</f>
        <v>0</v>
      </c>
    </row>
    <row r="135" spans="1:22" x14ac:dyDescent="0.25">
      <c r="A135" s="4"/>
      <c r="B135" s="4"/>
      <c r="C135" s="4"/>
      <c r="D135" s="4"/>
      <c r="E135" s="4"/>
      <c r="F135" s="4"/>
      <c r="G135" s="16"/>
      <c r="I135" s="266">
        <v>34</v>
      </c>
      <c r="J135" s="391"/>
      <c r="K135" s="392"/>
      <c r="L135" s="142">
        <v>0</v>
      </c>
      <c r="M135" s="142">
        <v>0</v>
      </c>
      <c r="N135" s="142">
        <v>0</v>
      </c>
      <c r="O135" s="267">
        <f t="shared" si="5"/>
        <v>0</v>
      </c>
      <c r="Q135" s="266">
        <v>34</v>
      </c>
      <c r="R135" s="142"/>
      <c r="S135" s="142">
        <v>0</v>
      </c>
      <c r="T135" s="142">
        <v>0</v>
      </c>
      <c r="U135" s="142">
        <v>0</v>
      </c>
      <c r="V135" s="267">
        <f t="shared" si="7"/>
        <v>0</v>
      </c>
    </row>
    <row r="136" spans="1:22" x14ac:dyDescent="0.25">
      <c r="A136" s="4"/>
      <c r="B136" s="4"/>
      <c r="C136" s="4"/>
      <c r="D136" s="4"/>
      <c r="E136" s="4"/>
      <c r="F136" s="4"/>
      <c r="G136" s="16"/>
      <c r="I136" s="266">
        <v>35</v>
      </c>
      <c r="J136" s="391"/>
      <c r="K136" s="392"/>
      <c r="L136" s="142">
        <v>0</v>
      </c>
      <c r="M136" s="142">
        <v>0</v>
      </c>
      <c r="N136" s="142">
        <v>0</v>
      </c>
      <c r="O136" s="267">
        <f t="shared" si="5"/>
        <v>0</v>
      </c>
      <c r="Q136" s="266">
        <v>35</v>
      </c>
      <c r="R136" s="142"/>
      <c r="S136" s="142">
        <v>0</v>
      </c>
      <c r="T136" s="142">
        <v>0</v>
      </c>
      <c r="U136" s="142">
        <v>0</v>
      </c>
      <c r="V136" s="267">
        <f t="shared" si="7"/>
        <v>0</v>
      </c>
    </row>
    <row r="137" spans="1:22" x14ac:dyDescent="0.25">
      <c r="A137" s="4"/>
      <c r="B137" s="4"/>
      <c r="C137" s="4"/>
      <c r="D137" s="4"/>
      <c r="E137" s="4"/>
      <c r="F137" s="4"/>
      <c r="G137" s="16"/>
      <c r="I137" s="266">
        <v>36</v>
      </c>
      <c r="J137" s="391"/>
      <c r="K137" s="392"/>
      <c r="L137" s="142">
        <v>0</v>
      </c>
      <c r="M137" s="142">
        <v>0</v>
      </c>
      <c r="N137" s="142">
        <v>0</v>
      </c>
      <c r="O137" s="267">
        <f t="shared" si="5"/>
        <v>0</v>
      </c>
      <c r="Q137" s="266">
        <v>36</v>
      </c>
      <c r="R137" s="142"/>
      <c r="S137" s="142">
        <v>0</v>
      </c>
      <c r="T137" s="142">
        <v>0</v>
      </c>
      <c r="U137" s="142">
        <v>0</v>
      </c>
      <c r="V137" s="267">
        <f t="shared" si="7"/>
        <v>0</v>
      </c>
    </row>
    <row r="138" spans="1:22" x14ac:dyDescent="0.25">
      <c r="A138" s="4"/>
      <c r="B138" s="4"/>
      <c r="C138" s="4"/>
      <c r="D138" s="4"/>
      <c r="E138" s="4"/>
      <c r="F138" s="4"/>
      <c r="G138" s="16"/>
      <c r="I138" s="266">
        <v>37</v>
      </c>
      <c r="J138" s="391"/>
      <c r="K138" s="392"/>
      <c r="L138" s="142">
        <v>0</v>
      </c>
      <c r="M138" s="142">
        <v>0</v>
      </c>
      <c r="N138" s="142">
        <v>0</v>
      </c>
      <c r="O138" s="267">
        <f t="shared" si="5"/>
        <v>0</v>
      </c>
      <c r="Q138" s="266">
        <v>37</v>
      </c>
      <c r="R138" s="142"/>
      <c r="S138" s="142">
        <v>0</v>
      </c>
      <c r="T138" s="142">
        <v>0</v>
      </c>
      <c r="U138" s="142">
        <v>0</v>
      </c>
      <c r="V138" s="267">
        <f t="shared" si="7"/>
        <v>0</v>
      </c>
    </row>
    <row r="139" spans="1:22" x14ac:dyDescent="0.25">
      <c r="A139" s="4"/>
      <c r="B139" s="4"/>
      <c r="C139" s="4"/>
      <c r="D139" s="4"/>
      <c r="E139" s="4"/>
      <c r="F139" s="4"/>
      <c r="G139" s="16"/>
      <c r="I139" s="266">
        <v>38</v>
      </c>
      <c r="J139" s="391"/>
      <c r="K139" s="392"/>
      <c r="L139" s="142">
        <v>0</v>
      </c>
      <c r="M139" s="142">
        <v>0</v>
      </c>
      <c r="N139" s="142">
        <v>0</v>
      </c>
      <c r="O139" s="267">
        <f t="shared" si="5"/>
        <v>0</v>
      </c>
      <c r="Q139" s="266">
        <v>38</v>
      </c>
      <c r="R139" s="142"/>
      <c r="S139" s="142">
        <v>0</v>
      </c>
      <c r="T139" s="142">
        <v>0</v>
      </c>
      <c r="U139" s="142">
        <v>0</v>
      </c>
      <c r="V139" s="267">
        <f t="shared" si="7"/>
        <v>0</v>
      </c>
    </row>
    <row r="140" spans="1:22" x14ac:dyDescent="0.25">
      <c r="A140" s="4"/>
      <c r="B140" s="4"/>
      <c r="C140" s="4"/>
      <c r="D140" s="4"/>
      <c r="E140" s="4"/>
      <c r="F140" s="4"/>
      <c r="G140" s="16"/>
      <c r="I140" s="266">
        <v>39</v>
      </c>
      <c r="J140" s="391"/>
      <c r="K140" s="392"/>
      <c r="L140" s="142">
        <v>0</v>
      </c>
      <c r="M140" s="142">
        <v>0</v>
      </c>
      <c r="N140" s="142">
        <v>0</v>
      </c>
      <c r="O140" s="267">
        <f t="shared" si="5"/>
        <v>0</v>
      </c>
      <c r="Q140" s="266">
        <v>39</v>
      </c>
      <c r="R140" s="142"/>
      <c r="S140" s="142">
        <v>0</v>
      </c>
      <c r="T140" s="142">
        <v>0</v>
      </c>
      <c r="U140" s="142">
        <v>0</v>
      </c>
      <c r="V140" s="267">
        <f t="shared" si="7"/>
        <v>0</v>
      </c>
    </row>
    <row r="141" spans="1:22" x14ac:dyDescent="0.25">
      <c r="A141" s="4"/>
      <c r="B141" s="4"/>
      <c r="C141" s="4"/>
      <c r="D141" s="4"/>
      <c r="E141" s="4"/>
      <c r="F141" s="4"/>
      <c r="G141" s="16"/>
      <c r="I141" s="266">
        <v>40</v>
      </c>
      <c r="J141" s="391"/>
      <c r="K141" s="392"/>
      <c r="L141" s="142">
        <v>0</v>
      </c>
      <c r="M141" s="142">
        <v>0</v>
      </c>
      <c r="N141" s="142">
        <v>0</v>
      </c>
      <c r="O141" s="267">
        <f t="shared" si="5"/>
        <v>0</v>
      </c>
      <c r="Q141" s="266">
        <v>40</v>
      </c>
      <c r="R141" s="142"/>
      <c r="S141" s="142">
        <v>0</v>
      </c>
      <c r="T141" s="142">
        <v>0</v>
      </c>
      <c r="U141" s="142">
        <v>0</v>
      </c>
      <c r="V141" s="267">
        <f t="shared" si="7"/>
        <v>0</v>
      </c>
    </row>
    <row r="142" spans="1:22" x14ac:dyDescent="0.25">
      <c r="A142" s="4"/>
      <c r="B142" s="4"/>
      <c r="C142" s="4"/>
      <c r="D142" s="4"/>
      <c r="E142" s="4"/>
      <c r="F142" s="4"/>
      <c r="G142" s="16"/>
      <c r="I142" s="4"/>
      <c r="J142" s="4"/>
      <c r="K142" s="4"/>
      <c r="L142" s="4"/>
      <c r="M142" s="4"/>
      <c r="N142" s="4"/>
      <c r="O142" s="16"/>
      <c r="Q142" s="266">
        <v>41</v>
      </c>
      <c r="R142" s="142"/>
      <c r="S142" s="142">
        <v>0</v>
      </c>
      <c r="T142" s="142">
        <v>0</v>
      </c>
      <c r="U142" s="142">
        <v>0</v>
      </c>
      <c r="V142" s="267">
        <f t="shared" si="7"/>
        <v>0</v>
      </c>
    </row>
    <row r="143" spans="1:22" x14ac:dyDescent="0.25">
      <c r="A143" s="4"/>
      <c r="B143" s="4"/>
      <c r="C143" s="4"/>
      <c r="D143" s="4"/>
      <c r="E143" s="4"/>
      <c r="F143" s="4"/>
      <c r="G143" s="16"/>
      <c r="I143" s="4"/>
      <c r="J143" s="4"/>
      <c r="K143" s="4"/>
      <c r="L143" s="4"/>
      <c r="M143" s="4"/>
      <c r="N143" s="4"/>
      <c r="O143" s="16"/>
      <c r="Q143" s="266">
        <v>42</v>
      </c>
      <c r="R143" s="142"/>
      <c r="S143" s="142">
        <v>0</v>
      </c>
      <c r="T143" s="142">
        <v>0</v>
      </c>
      <c r="U143" s="142">
        <v>0</v>
      </c>
      <c r="V143" s="267">
        <f t="shared" si="7"/>
        <v>0</v>
      </c>
    </row>
    <row r="144" spans="1:22" x14ac:dyDescent="0.25">
      <c r="A144" s="4"/>
      <c r="B144" s="4"/>
      <c r="C144" s="4"/>
      <c r="D144" s="4"/>
      <c r="E144" s="4"/>
      <c r="F144" s="4"/>
      <c r="G144" s="16"/>
      <c r="I144" s="4"/>
      <c r="J144" s="4"/>
      <c r="K144" s="4"/>
      <c r="L144" s="4"/>
      <c r="M144" s="4"/>
      <c r="N144" s="4"/>
      <c r="O144" s="16"/>
      <c r="Q144" s="266">
        <v>43</v>
      </c>
      <c r="R144" s="142"/>
      <c r="S144" s="142">
        <v>0</v>
      </c>
      <c r="T144" s="142">
        <v>0</v>
      </c>
      <c r="U144" s="142">
        <v>0</v>
      </c>
      <c r="V144" s="267">
        <f t="shared" si="7"/>
        <v>0</v>
      </c>
    </row>
    <row r="145" spans="1:22" x14ac:dyDescent="0.25">
      <c r="A145" s="4"/>
      <c r="B145" s="4"/>
      <c r="C145" s="4"/>
      <c r="D145" s="4"/>
      <c r="E145" s="4"/>
      <c r="F145" s="4"/>
      <c r="G145" s="16"/>
      <c r="I145" s="4"/>
      <c r="J145" s="4"/>
      <c r="K145" s="4"/>
      <c r="L145" s="4"/>
      <c r="M145" s="4"/>
      <c r="N145" s="4"/>
      <c r="O145" s="16"/>
      <c r="Q145" s="266">
        <v>44</v>
      </c>
      <c r="R145" s="142"/>
      <c r="S145" s="142">
        <v>0</v>
      </c>
      <c r="T145" s="142">
        <v>0</v>
      </c>
      <c r="U145" s="142">
        <v>0</v>
      </c>
      <c r="V145" s="267">
        <f t="shared" si="7"/>
        <v>0</v>
      </c>
    </row>
    <row r="146" spans="1:22" x14ac:dyDescent="0.25">
      <c r="A146" s="4"/>
      <c r="B146" s="4"/>
      <c r="C146" s="4"/>
      <c r="D146" s="4"/>
      <c r="E146" s="4"/>
      <c r="F146" s="4"/>
      <c r="G146" s="16"/>
      <c r="I146" s="4"/>
      <c r="J146" s="4"/>
      <c r="K146" s="4"/>
      <c r="L146" s="4"/>
      <c r="M146" s="4"/>
      <c r="N146" s="4"/>
      <c r="O146" s="16"/>
      <c r="Q146" s="266">
        <v>45</v>
      </c>
      <c r="R146" s="142"/>
      <c r="S146" s="142">
        <v>0</v>
      </c>
      <c r="T146" s="142">
        <v>0</v>
      </c>
      <c r="U146" s="142">
        <v>0</v>
      </c>
      <c r="V146" s="267">
        <f t="shared" si="7"/>
        <v>0</v>
      </c>
    </row>
    <row r="147" spans="1:22" x14ac:dyDescent="0.25">
      <c r="A147" s="4"/>
      <c r="B147" s="4"/>
      <c r="C147" s="4"/>
      <c r="D147" s="4"/>
      <c r="E147" s="4"/>
      <c r="F147" s="4"/>
      <c r="G147" s="16"/>
      <c r="I147" s="4"/>
      <c r="J147" s="4"/>
      <c r="K147" s="4"/>
      <c r="L147" s="4"/>
      <c r="M147" s="4"/>
      <c r="N147" s="4"/>
      <c r="O147" s="16"/>
      <c r="Q147" s="266">
        <v>46</v>
      </c>
      <c r="R147" s="142"/>
      <c r="S147" s="142">
        <v>0</v>
      </c>
      <c r="T147" s="142">
        <v>0</v>
      </c>
      <c r="U147" s="142">
        <v>0</v>
      </c>
      <c r="V147" s="267">
        <f t="shared" si="7"/>
        <v>0</v>
      </c>
    </row>
    <row r="148" spans="1:22" x14ac:dyDescent="0.25">
      <c r="A148" s="4"/>
      <c r="B148" s="4"/>
      <c r="C148" s="4"/>
      <c r="D148" s="4"/>
      <c r="E148" s="4"/>
      <c r="F148" s="4"/>
      <c r="G148" s="16"/>
      <c r="I148" s="4"/>
      <c r="J148" s="4"/>
      <c r="K148" s="4"/>
      <c r="L148" s="4"/>
      <c r="M148" s="4"/>
      <c r="N148" s="4"/>
      <c r="O148" s="16"/>
      <c r="Q148" s="266">
        <v>47</v>
      </c>
      <c r="R148" s="142"/>
      <c r="S148" s="142">
        <v>0</v>
      </c>
      <c r="T148" s="142">
        <v>0</v>
      </c>
      <c r="U148" s="142">
        <v>0</v>
      </c>
      <c r="V148" s="267">
        <f t="shared" si="7"/>
        <v>0</v>
      </c>
    </row>
    <row r="149" spans="1:22" x14ac:dyDescent="0.25">
      <c r="A149" s="4"/>
      <c r="B149" s="4"/>
      <c r="C149" s="4"/>
      <c r="D149" s="4"/>
      <c r="E149" s="4"/>
      <c r="F149" s="4"/>
      <c r="G149" s="16"/>
      <c r="I149" s="4"/>
      <c r="J149" s="4"/>
      <c r="K149" s="4"/>
      <c r="L149" s="4"/>
      <c r="M149" s="4"/>
      <c r="N149" s="4"/>
      <c r="O149" s="16"/>
      <c r="Q149" s="266">
        <v>48</v>
      </c>
      <c r="R149" s="142"/>
      <c r="S149" s="142">
        <v>0</v>
      </c>
      <c r="T149" s="142">
        <v>0</v>
      </c>
      <c r="U149" s="142">
        <v>0</v>
      </c>
      <c r="V149" s="267">
        <f t="shared" si="7"/>
        <v>0</v>
      </c>
    </row>
    <row r="150" spans="1:22" x14ac:dyDescent="0.25">
      <c r="A150" s="4"/>
      <c r="B150" s="4"/>
      <c r="C150" s="4"/>
      <c r="D150" s="4"/>
      <c r="E150" s="4"/>
      <c r="F150" s="4"/>
      <c r="G150" s="16"/>
      <c r="I150" s="4"/>
      <c r="J150" s="4"/>
      <c r="K150" s="4"/>
      <c r="L150" s="4"/>
      <c r="M150" s="4"/>
      <c r="N150" s="4"/>
      <c r="O150" s="16"/>
      <c r="Q150" s="266">
        <v>49</v>
      </c>
      <c r="R150" s="142"/>
      <c r="S150" s="142">
        <v>0</v>
      </c>
      <c r="T150" s="142">
        <v>0</v>
      </c>
      <c r="U150" s="142">
        <v>0</v>
      </c>
      <c r="V150" s="267">
        <f t="shared" si="7"/>
        <v>0</v>
      </c>
    </row>
    <row r="151" spans="1:22" x14ac:dyDescent="0.25">
      <c r="A151" s="4"/>
      <c r="B151" s="4"/>
      <c r="C151" s="4"/>
      <c r="D151" s="4"/>
      <c r="E151" s="4"/>
      <c r="F151" s="4"/>
      <c r="G151" s="16"/>
      <c r="I151" s="4"/>
      <c r="J151" s="4"/>
      <c r="K151" s="4"/>
      <c r="L151" s="4"/>
      <c r="M151" s="4"/>
      <c r="N151" s="4"/>
      <c r="O151" s="16"/>
      <c r="Q151" s="266">
        <v>50</v>
      </c>
      <c r="R151" s="142"/>
      <c r="S151" s="142">
        <v>0</v>
      </c>
      <c r="T151" s="142">
        <v>0</v>
      </c>
      <c r="U151" s="142">
        <v>0</v>
      </c>
      <c r="V151" s="267">
        <f t="shared" si="7"/>
        <v>0</v>
      </c>
    </row>
    <row r="156" spans="1:22" x14ac:dyDescent="0.25">
      <c r="B156" s="126"/>
      <c r="C156" s="126"/>
      <c r="D156" s="126"/>
      <c r="E156" s="126"/>
      <c r="F156" s="126"/>
    </row>
    <row r="157" spans="1:22" x14ac:dyDescent="0.25">
      <c r="B157" s="137"/>
      <c r="C157" s="137"/>
      <c r="D157" s="126"/>
      <c r="E157" s="126"/>
      <c r="F157" s="126"/>
    </row>
    <row r="158" spans="1:22" ht="28.5" customHeight="1" x14ac:dyDescent="0.25">
      <c r="B158" s="137"/>
      <c r="C158" s="137"/>
      <c r="D158" s="138"/>
      <c r="E158" s="139"/>
      <c r="F158" s="140"/>
      <c r="G158" s="136"/>
    </row>
    <row r="159" spans="1:22" ht="33" customHeight="1" x14ac:dyDescent="0.25">
      <c r="B159" s="137"/>
      <c r="C159" s="137"/>
      <c r="D159" s="138"/>
      <c r="E159" s="139"/>
      <c r="F159" s="140"/>
      <c r="G159" s="126"/>
    </row>
    <row r="160" spans="1:22" x14ac:dyDescent="0.25">
      <c r="B160" s="126"/>
      <c r="C160" s="126"/>
      <c r="D160" s="126"/>
      <c r="E160" s="126"/>
      <c r="F160" s="126"/>
      <c r="G160" s="126"/>
    </row>
    <row r="161" spans="2:7" x14ac:dyDescent="0.25">
      <c r="B161" s="126"/>
      <c r="C161" s="126"/>
      <c r="D161" s="126"/>
      <c r="E161" s="126"/>
      <c r="F161" s="126"/>
      <c r="G161" s="126"/>
    </row>
    <row r="162" spans="2:7" x14ac:dyDescent="0.25">
      <c r="B162" s="100"/>
      <c r="C162" s="100"/>
      <c r="D162" s="126"/>
      <c r="E162" s="126"/>
      <c r="F162" s="126"/>
    </row>
    <row r="163" spans="2:7" x14ac:dyDescent="0.25">
      <c r="B163" s="126"/>
      <c r="C163" s="126"/>
      <c r="D163" s="126"/>
      <c r="E163" s="126"/>
      <c r="F163" s="126"/>
    </row>
    <row r="164" spans="2:7" x14ac:dyDescent="0.25">
      <c r="B164" s="126"/>
      <c r="C164" s="126"/>
      <c r="D164" s="427"/>
      <c r="E164" s="427"/>
      <c r="F164" s="427"/>
    </row>
    <row r="165" spans="2:7" x14ac:dyDescent="0.25">
      <c r="B165" s="137"/>
      <c r="C165" s="137"/>
      <c r="D165" s="139"/>
      <c r="E165" s="139"/>
      <c r="F165" s="139"/>
    </row>
    <row r="166" spans="2:7" x14ac:dyDescent="0.25">
      <c r="B166" s="126"/>
      <c r="C166" s="126"/>
      <c r="D166" s="126"/>
      <c r="E166" s="126"/>
      <c r="F166" s="126"/>
    </row>
    <row r="167" spans="2:7" x14ac:dyDescent="0.25">
      <c r="B167" s="126"/>
      <c r="C167" s="126"/>
      <c r="D167" s="126"/>
      <c r="E167" s="126"/>
      <c r="F167" s="126"/>
    </row>
    <row r="168" spans="2:7" x14ac:dyDescent="0.25">
      <c r="B168" s="100"/>
      <c r="C168" s="100"/>
      <c r="D168" s="126"/>
      <c r="E168" s="126"/>
      <c r="F168" s="126"/>
    </row>
    <row r="169" spans="2:7" x14ac:dyDescent="0.25">
      <c r="B169" s="100"/>
      <c r="C169" s="100"/>
      <c r="D169" s="126"/>
      <c r="E169" s="126"/>
      <c r="F169" s="126"/>
    </row>
    <row r="170" spans="2:7" x14ac:dyDescent="0.25">
      <c r="B170" s="141"/>
      <c r="C170" s="141"/>
      <c r="D170" s="126"/>
      <c r="E170" s="126"/>
      <c r="F170" s="126"/>
    </row>
    <row r="171" spans="2:7" x14ac:dyDescent="0.25">
      <c r="B171" s="100"/>
      <c r="C171" s="100"/>
      <c r="D171" s="126"/>
      <c r="E171" s="126"/>
      <c r="F171" s="126"/>
    </row>
    <row r="172" spans="2:7" x14ac:dyDescent="0.25">
      <c r="B172" s="137"/>
      <c r="C172" s="137"/>
      <c r="D172" s="138"/>
      <c r="E172" s="139"/>
      <c r="F172" s="140"/>
    </row>
    <row r="173" spans="2:7" ht="35.25" customHeight="1" x14ac:dyDescent="0.25">
      <c r="B173" s="137"/>
      <c r="C173" s="137"/>
      <c r="D173" s="138"/>
      <c r="E173" s="139"/>
      <c r="F173" s="140"/>
    </row>
    <row r="174" spans="2:7" x14ac:dyDescent="0.25">
      <c r="B174" s="126"/>
      <c r="C174" s="126"/>
      <c r="D174" s="126"/>
      <c r="E174" s="126"/>
      <c r="F174" s="126"/>
    </row>
    <row r="175" spans="2:7" x14ac:dyDescent="0.25">
      <c r="B175" s="126"/>
      <c r="C175" s="126"/>
      <c r="D175" s="126"/>
      <c r="E175" s="126"/>
      <c r="F175" s="126"/>
    </row>
    <row r="176" spans="2:7" x14ac:dyDescent="0.25">
      <c r="B176" s="100"/>
      <c r="C176" s="100"/>
      <c r="D176" s="126"/>
      <c r="E176" s="126"/>
      <c r="F176" s="126"/>
    </row>
    <row r="177" spans="2:6" x14ac:dyDescent="0.25">
      <c r="B177" s="100"/>
      <c r="C177" s="100"/>
      <c r="D177" s="126"/>
      <c r="E177" s="126"/>
      <c r="F177" s="126"/>
    </row>
    <row r="178" spans="2:6" x14ac:dyDescent="0.25">
      <c r="B178" s="126"/>
      <c r="C178" s="126"/>
      <c r="D178" s="126"/>
      <c r="E178" s="126"/>
      <c r="F178" s="126"/>
    </row>
    <row r="179" spans="2:6" x14ac:dyDescent="0.25">
      <c r="B179" s="126"/>
      <c r="C179" s="126"/>
      <c r="D179" s="427"/>
      <c r="E179" s="427"/>
      <c r="F179" s="427"/>
    </row>
    <row r="180" spans="2:6" x14ac:dyDescent="0.25">
      <c r="B180" s="137"/>
      <c r="C180" s="137"/>
      <c r="D180" s="139"/>
      <c r="E180" s="139"/>
      <c r="F180" s="139"/>
    </row>
    <row r="181" spans="2:6" x14ac:dyDescent="0.25">
      <c r="B181" s="126"/>
      <c r="C181" s="126"/>
      <c r="D181" s="126"/>
      <c r="E181" s="126"/>
      <c r="F181" s="126"/>
    </row>
    <row r="182" spans="2:6" x14ac:dyDescent="0.25">
      <c r="B182" s="126"/>
      <c r="C182" s="126"/>
      <c r="D182" s="126"/>
      <c r="E182" s="126"/>
      <c r="F182" s="126"/>
    </row>
    <row r="183" spans="2:6" x14ac:dyDescent="0.25">
      <c r="B183" s="100"/>
      <c r="C183" s="100"/>
      <c r="D183" s="126"/>
      <c r="E183" s="126"/>
      <c r="F183" s="126"/>
    </row>
  </sheetData>
  <sheetProtection algorithmName="SHA-512" hashValue="pK+CKEysF2H5MhvFNuATURSE1ey1QMdGVTFFBdcrmoeYt8F/frHC4byTerAnh7cbQ9Oz0bFK7KbJRwvGt4Iyjg==" saltValue="yh8RI+EU6a1dRhJuGP+kNg==" spinCount="100000" sheet="1" objects="1" scenarios="1" formatColumns="0"/>
  <mergeCells count="264">
    <mergeCell ref="A1:J1"/>
    <mergeCell ref="A3:H3"/>
    <mergeCell ref="I3:O3"/>
    <mergeCell ref="A2:L2"/>
    <mergeCell ref="A91:A98"/>
    <mergeCell ref="B89:M89"/>
    <mergeCell ref="D30:G30"/>
    <mergeCell ref="L30:O30"/>
    <mergeCell ref="D93:G93"/>
    <mergeCell ref="D94:G94"/>
    <mergeCell ref="D92:G92"/>
    <mergeCell ref="A36:A37"/>
    <mergeCell ref="D36:F36"/>
    <mergeCell ref="G36:G37"/>
    <mergeCell ref="A6:M7"/>
    <mergeCell ref="B25:M25"/>
    <mergeCell ref="A27:A34"/>
    <mergeCell ref="D27:G27"/>
    <mergeCell ref="I27:I34"/>
    <mergeCell ref="L27:O27"/>
    <mergeCell ref="O31:O32"/>
    <mergeCell ref="D31:F31"/>
    <mergeCell ref="G31:G32"/>
    <mergeCell ref="L31:N31"/>
    <mergeCell ref="R95:R96"/>
    <mergeCell ref="S95:U95"/>
    <mergeCell ref="D95:F95"/>
    <mergeCell ref="G95:G96"/>
    <mergeCell ref="I100:I101"/>
    <mergeCell ref="L100:N100"/>
    <mergeCell ref="O100:O101"/>
    <mergeCell ref="V95:V96"/>
    <mergeCell ref="G97:G98"/>
    <mergeCell ref="O97:O98"/>
    <mergeCell ref="G100:G101"/>
    <mergeCell ref="A100:A101"/>
    <mergeCell ref="V33:V34"/>
    <mergeCell ref="V36:V37"/>
    <mergeCell ref="L36:N36"/>
    <mergeCell ref="O36:O37"/>
    <mergeCell ref="Q36:Q37"/>
    <mergeCell ref="S36:U36"/>
    <mergeCell ref="S92:V92"/>
    <mergeCell ref="Q100:Q101"/>
    <mergeCell ref="R100:R101"/>
    <mergeCell ref="S100:U100"/>
    <mergeCell ref="S94:V94"/>
    <mergeCell ref="V100:V101"/>
    <mergeCell ref="S91:V91"/>
    <mergeCell ref="V97:V98"/>
    <mergeCell ref="L95:N95"/>
    <mergeCell ref="I91:I98"/>
    <mergeCell ref="L91:O91"/>
    <mergeCell ref="Q91:Q98"/>
    <mergeCell ref="L93:O93"/>
    <mergeCell ref="L94:O94"/>
    <mergeCell ref="L92:O92"/>
    <mergeCell ref="J93:K93"/>
    <mergeCell ref="J94:K94"/>
    <mergeCell ref="G33:G34"/>
    <mergeCell ref="O33:O34"/>
    <mergeCell ref="B20:B21"/>
    <mergeCell ref="D164:F164"/>
    <mergeCell ref="D179:F179"/>
    <mergeCell ref="S27:V27"/>
    <mergeCell ref="D28:G28"/>
    <mergeCell ref="L28:O28"/>
    <mergeCell ref="S28:V28"/>
    <mergeCell ref="D29:G29"/>
    <mergeCell ref="L29:O29"/>
    <mergeCell ref="S29:V29"/>
    <mergeCell ref="S31:U31"/>
    <mergeCell ref="V31:V32"/>
    <mergeCell ref="S30:V30"/>
    <mergeCell ref="Q27:Q34"/>
    <mergeCell ref="R31:R32"/>
    <mergeCell ref="R36:R37"/>
    <mergeCell ref="D91:G91"/>
    <mergeCell ref="I36:I37"/>
    <mergeCell ref="J95:K96"/>
    <mergeCell ref="J97:K97"/>
    <mergeCell ref="J98:K98"/>
    <mergeCell ref="D100:F100"/>
    <mergeCell ref="S93:V93"/>
    <mergeCell ref="O95:O96"/>
    <mergeCell ref="B36:C37"/>
    <mergeCell ref="B38:C38"/>
    <mergeCell ref="B39:C39"/>
    <mergeCell ref="B40:C40"/>
    <mergeCell ref="B41:C41"/>
    <mergeCell ref="B18:B19"/>
    <mergeCell ref="B16:B17"/>
    <mergeCell ref="B34:C34"/>
    <mergeCell ref="B33:C33"/>
    <mergeCell ref="B31:C32"/>
    <mergeCell ref="B30:C30"/>
    <mergeCell ref="B29:C29"/>
    <mergeCell ref="B28:C28"/>
    <mergeCell ref="B27:C27"/>
    <mergeCell ref="B47:C47"/>
    <mergeCell ref="B48:C48"/>
    <mergeCell ref="B49:C49"/>
    <mergeCell ref="B50:C50"/>
    <mergeCell ref="B51:C51"/>
    <mergeCell ref="B42:C42"/>
    <mergeCell ref="B43:C43"/>
    <mergeCell ref="B44:C44"/>
    <mergeCell ref="B45:C45"/>
    <mergeCell ref="B46:C46"/>
    <mergeCell ref="B65:C65"/>
    <mergeCell ref="B66:C66"/>
    <mergeCell ref="B57:C57"/>
    <mergeCell ref="B58:C58"/>
    <mergeCell ref="B59:C59"/>
    <mergeCell ref="B60:C60"/>
    <mergeCell ref="B61:C61"/>
    <mergeCell ref="B52:C52"/>
    <mergeCell ref="B53:C53"/>
    <mergeCell ref="B54:C54"/>
    <mergeCell ref="B55:C55"/>
    <mergeCell ref="B56:C56"/>
    <mergeCell ref="J40:K40"/>
    <mergeCell ref="J41:K41"/>
    <mergeCell ref="J42:K42"/>
    <mergeCell ref="J43:K43"/>
    <mergeCell ref="J44:K44"/>
    <mergeCell ref="B67:C67"/>
    <mergeCell ref="B15:C15"/>
    <mergeCell ref="J34:K34"/>
    <mergeCell ref="J33:K33"/>
    <mergeCell ref="J31:K32"/>
    <mergeCell ref="J30:K30"/>
    <mergeCell ref="J29:K29"/>
    <mergeCell ref="J28:K28"/>
    <mergeCell ref="J27:K27"/>
    <mergeCell ref="J15:K15"/>
    <mergeCell ref="J16:J17"/>
    <mergeCell ref="J18:J19"/>
    <mergeCell ref="J20:J21"/>
    <mergeCell ref="J36:K37"/>
    <mergeCell ref="J38:K38"/>
    <mergeCell ref="J39:K39"/>
    <mergeCell ref="B62:C62"/>
    <mergeCell ref="B63:C63"/>
    <mergeCell ref="B64:C64"/>
    <mergeCell ref="J50:K50"/>
    <mergeCell ref="J51:K51"/>
    <mergeCell ref="J52:K52"/>
    <mergeCell ref="J53:K53"/>
    <mergeCell ref="J54:K54"/>
    <mergeCell ref="J45:K45"/>
    <mergeCell ref="J46:K46"/>
    <mergeCell ref="J47:K47"/>
    <mergeCell ref="J48:K48"/>
    <mergeCell ref="J49:K49"/>
    <mergeCell ref="J60:K60"/>
    <mergeCell ref="J61:K61"/>
    <mergeCell ref="J62:K62"/>
    <mergeCell ref="J63:K63"/>
    <mergeCell ref="J64:K64"/>
    <mergeCell ref="J55:K55"/>
    <mergeCell ref="J56:K56"/>
    <mergeCell ref="J57:K57"/>
    <mergeCell ref="J58:K58"/>
    <mergeCell ref="J59:K59"/>
    <mergeCell ref="J70:K70"/>
    <mergeCell ref="J71:K71"/>
    <mergeCell ref="J72:K72"/>
    <mergeCell ref="J73:K73"/>
    <mergeCell ref="J74:K74"/>
    <mergeCell ref="J65:K65"/>
    <mergeCell ref="J66:K66"/>
    <mergeCell ref="J67:K67"/>
    <mergeCell ref="J68:K68"/>
    <mergeCell ref="J69:K69"/>
    <mergeCell ref="B93:C93"/>
    <mergeCell ref="B94:C94"/>
    <mergeCell ref="B95:C96"/>
    <mergeCell ref="B97:C97"/>
    <mergeCell ref="B98:C98"/>
    <mergeCell ref="J75:K75"/>
    <mergeCell ref="J76:K76"/>
    <mergeCell ref="J77:K77"/>
    <mergeCell ref="B91:C91"/>
    <mergeCell ref="B92:C92"/>
    <mergeCell ref="J91:K91"/>
    <mergeCell ref="J92:K92"/>
    <mergeCell ref="B104:C104"/>
    <mergeCell ref="B105:C105"/>
    <mergeCell ref="B106:C106"/>
    <mergeCell ref="B107:C107"/>
    <mergeCell ref="B108:C108"/>
    <mergeCell ref="J100:K101"/>
    <mergeCell ref="B100:C101"/>
    <mergeCell ref="B102:C102"/>
    <mergeCell ref="J102:K102"/>
    <mergeCell ref="B103:C103"/>
    <mergeCell ref="B114:C114"/>
    <mergeCell ref="B115:C115"/>
    <mergeCell ref="B116:C116"/>
    <mergeCell ref="B117:C117"/>
    <mergeCell ref="B118:C118"/>
    <mergeCell ref="B109:C109"/>
    <mergeCell ref="B110:C110"/>
    <mergeCell ref="B111:C111"/>
    <mergeCell ref="B112:C112"/>
    <mergeCell ref="B113:C113"/>
    <mergeCell ref="B131:C131"/>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B124:C124"/>
    <mergeCell ref="B125:C125"/>
    <mergeCell ref="B126:C126"/>
    <mergeCell ref="B127:C127"/>
    <mergeCell ref="B128:C128"/>
    <mergeCell ref="B119:C119"/>
    <mergeCell ref="B120:C120"/>
    <mergeCell ref="B121:C121"/>
    <mergeCell ref="B122:C122"/>
    <mergeCell ref="B123:C123"/>
    <mergeCell ref="J124:K124"/>
    <mergeCell ref="J125:K125"/>
    <mergeCell ref="J116:K116"/>
    <mergeCell ref="J117:K117"/>
    <mergeCell ref="J118:K118"/>
    <mergeCell ref="J119:K119"/>
    <mergeCell ref="J120:K120"/>
    <mergeCell ref="B129:C129"/>
    <mergeCell ref="B130:C130"/>
    <mergeCell ref="A10:M11"/>
    <mergeCell ref="J141:K141"/>
    <mergeCell ref="B13:G14"/>
    <mergeCell ref="J13:O14"/>
    <mergeCell ref="B22:B23"/>
    <mergeCell ref="J22:J23"/>
    <mergeCell ref="J136:K136"/>
    <mergeCell ref="J137:K137"/>
    <mergeCell ref="J138:K138"/>
    <mergeCell ref="J139:K139"/>
    <mergeCell ref="J140:K140"/>
    <mergeCell ref="J131:K131"/>
    <mergeCell ref="J132:K132"/>
    <mergeCell ref="J133:K133"/>
    <mergeCell ref="J134:K134"/>
    <mergeCell ref="J135:K135"/>
    <mergeCell ref="J126:K126"/>
    <mergeCell ref="J127:K127"/>
    <mergeCell ref="J128:K128"/>
    <mergeCell ref="J129:K129"/>
    <mergeCell ref="J130:K130"/>
    <mergeCell ref="J121:K121"/>
    <mergeCell ref="J122:K122"/>
    <mergeCell ref="J123:K123"/>
  </mergeCells>
  <dataValidations count="7">
    <dataValidation type="whole" allowBlank="1" showInputMessage="1" showErrorMessage="1" sqref="D68:F87 L78:N87 D132:F151 L142:N151">
      <formula1>0</formula1>
      <formula2>D62</formula2>
    </dataValidation>
    <dataValidation type="whole" operator="greaterThanOrEqual" allowBlank="1" showInputMessage="1" showErrorMessage="1" sqref="D93:G93 D29:G29 L93:O93 L29:O29 S93:V93 S29:V29">
      <formula1>0</formula1>
    </dataValidation>
    <dataValidation type="whole" allowBlank="1" showInputMessage="1" showErrorMessage="1" sqref="D94:G94 D30:G30 L94:O94 L30:O30 S94:V94 S30:V30">
      <formula1>0</formula1>
      <formula2>50</formula2>
    </dataValidation>
    <dataValidation type="whole" allowBlank="1" showInputMessage="1" showErrorMessage="1" sqref="E102:E131 M102:M141 T102:T151">
      <formula1>0</formula1>
      <formula2>24</formula2>
    </dataValidation>
    <dataValidation operator="greaterThanOrEqual" allowBlank="1" showInputMessage="1" showErrorMessage="1" sqref="C16:C23 K16:K23"/>
    <dataValidation type="whole" allowBlank="1" showInputMessage="1" showErrorMessage="1" sqref="D38:D67 F38:F67 L38:L77 N38:N77 S38:S87 U38:U87 D102:D131 F102:F131 L102:L141 N102:N141 S102:S151 U102:U151">
      <formula1>0</formula1>
      <formula2>12</formula2>
    </dataValidation>
    <dataValidation type="whole" allowBlank="1" showInputMessage="1" showErrorMessage="1" sqref="E38:E67 M38:M77 T38:T87">
      <formula1>0</formula1>
      <formula2>24</formula2>
    </dataValidation>
  </dataValidations>
  <hyperlinks>
    <hyperlink ref="N1" location="Inicio!A1" display="Ir a Tabla de contenido"/>
  </hyperlinks>
  <pageMargins left="0.19" right="0.17" top="0.39" bottom="0.75" header="0.3" footer="0.3"/>
  <pageSetup paperSize="9" scale="53" fitToHeight="0" orientation="landscape" r:id="rId1"/>
  <ignoredErrors>
    <ignoredError sqref="D22:G22 E16 E18 E20 M16 M18 M20 E33 M33 T33 T97 M97 E97"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BB252"/>
  <sheetViews>
    <sheetView showGridLines="0" zoomScale="85" zoomScaleNormal="85" workbookViewId="0">
      <pane ySplit="9" topLeftCell="A10" activePane="bottomLeft" state="frozen"/>
      <selection pane="bottomLeft" activeCell="A16" sqref="A16:M17"/>
    </sheetView>
  </sheetViews>
  <sheetFormatPr baseColWidth="10" defaultRowHeight="15" x14ac:dyDescent="0.25"/>
  <cols>
    <col min="1" max="1" width="4.42578125" style="145" customWidth="1"/>
    <col min="2" max="2" width="28.85546875" style="145" customWidth="1"/>
    <col min="3" max="3" width="13.7109375" style="145" customWidth="1"/>
    <col min="4" max="6" width="13.5703125" style="145" customWidth="1"/>
    <col min="7" max="7" width="9" style="145" customWidth="1"/>
    <col min="8" max="8" width="0.85546875" style="145" customWidth="1"/>
    <col min="9" max="9" width="4.42578125" style="145" customWidth="1"/>
    <col min="10" max="10" width="28.85546875" style="145" customWidth="1"/>
    <col min="11" max="11" width="13.7109375" style="145" customWidth="1"/>
    <col min="12" max="14" width="13.5703125" style="145" customWidth="1"/>
    <col min="15" max="15" width="9" style="145" customWidth="1"/>
    <col min="16" max="16" width="0.7109375" style="145" customWidth="1"/>
    <col min="17" max="17" width="4.42578125" style="145" customWidth="1"/>
    <col min="18" max="18" width="28.7109375" style="145" customWidth="1"/>
    <col min="19" max="19" width="14.140625" style="145" customWidth="1"/>
    <col min="20" max="22" width="13.5703125" style="145" customWidth="1"/>
    <col min="23" max="23" width="9" style="145" customWidth="1"/>
    <col min="24" max="24" width="7.5703125" style="145" customWidth="1"/>
    <col min="25" max="25" width="2.7109375" style="190" customWidth="1"/>
    <col min="26" max="26" width="2.5703125" style="192" customWidth="1"/>
    <col min="27" max="28" width="7.5703125" style="145" customWidth="1"/>
    <col min="29" max="30" width="14.5703125" style="145" customWidth="1"/>
    <col min="31" max="36" width="13.28515625" style="145" customWidth="1"/>
    <col min="37" max="37" width="17.5703125" style="145" customWidth="1"/>
    <col min="38" max="38" width="4.7109375" style="145" customWidth="1"/>
    <col min="39" max="39" width="29.42578125" style="145" customWidth="1"/>
    <col min="40" max="45" width="13.28515625" style="145" customWidth="1"/>
    <col min="46" max="46" width="2.28515625" style="145" customWidth="1"/>
    <col min="47" max="47" width="3.42578125" style="145" customWidth="1"/>
    <col min="48" max="48" width="29.5703125" style="145" customWidth="1"/>
    <col min="49" max="58" width="13.140625" style="145" customWidth="1"/>
    <col min="59" max="16384" width="11.42578125" style="145"/>
  </cols>
  <sheetData>
    <row r="1" spans="1:41" ht="25.5" customHeight="1" x14ac:dyDescent="0.35">
      <c r="A1" s="490" t="s">
        <v>11</v>
      </c>
      <c r="B1" s="490"/>
      <c r="C1" s="490"/>
      <c r="D1" s="490"/>
      <c r="E1" s="490"/>
      <c r="F1" s="490"/>
      <c r="G1" s="490"/>
      <c r="H1" s="490"/>
      <c r="I1" s="490"/>
      <c r="J1" s="490"/>
      <c r="K1" s="490"/>
      <c r="L1" s="490"/>
      <c r="M1" s="490"/>
      <c r="N1" s="490"/>
      <c r="O1" s="15" t="s">
        <v>63</v>
      </c>
    </row>
    <row r="2" spans="1:41" ht="88.5" customHeight="1" thickBot="1" x14ac:dyDescent="0.55000000000000004">
      <c r="A2" s="494" t="s">
        <v>249</v>
      </c>
      <c r="B2" s="494"/>
      <c r="C2" s="494"/>
      <c r="D2" s="494"/>
      <c r="E2" s="494"/>
      <c r="F2" s="494"/>
      <c r="G2" s="494"/>
      <c r="H2" s="494"/>
      <c r="I2" s="494"/>
      <c r="J2" s="494"/>
      <c r="K2" s="494"/>
      <c r="L2" s="494"/>
      <c r="M2" s="494"/>
      <c r="N2" s="494"/>
      <c r="U2" s="15"/>
      <c r="AC2" s="182" t="s">
        <v>331</v>
      </c>
      <c r="AE2" s="150"/>
      <c r="AF2" s="150"/>
      <c r="AG2" s="150"/>
      <c r="AH2" s="150"/>
      <c r="AI2" s="150"/>
      <c r="AJ2" s="150"/>
      <c r="AK2" s="150"/>
      <c r="AL2" s="150"/>
      <c r="AM2" s="150"/>
      <c r="AN2" s="150"/>
      <c r="AO2" s="150"/>
    </row>
    <row r="3" spans="1:41" ht="19.5" hidden="1" customHeight="1" thickBot="1" x14ac:dyDescent="0.35">
      <c r="A3" s="146"/>
      <c r="B3" s="147"/>
      <c r="C3" s="147"/>
      <c r="D3" s="147"/>
      <c r="E3" s="147"/>
      <c r="F3" s="148"/>
      <c r="G3" s="15"/>
      <c r="H3" s="147"/>
      <c r="I3" s="147"/>
      <c r="J3" s="147"/>
      <c r="K3" s="147"/>
      <c r="U3" s="15"/>
      <c r="AE3" s="150"/>
      <c r="AF3" s="150"/>
      <c r="AG3" s="150"/>
      <c r="AH3" s="150"/>
      <c r="AI3" s="150"/>
      <c r="AJ3" s="150"/>
      <c r="AK3" s="150"/>
      <c r="AL3" s="150"/>
      <c r="AM3" s="150"/>
      <c r="AN3" s="150"/>
      <c r="AO3" s="150"/>
    </row>
    <row r="4" spans="1:41" ht="19.5" hidden="1" customHeight="1" thickBot="1" x14ac:dyDescent="0.35">
      <c r="A4" s="146"/>
      <c r="B4" s="147"/>
      <c r="C4" s="147"/>
      <c r="D4" s="147"/>
      <c r="E4" s="147"/>
      <c r="F4" s="148"/>
      <c r="G4" s="15"/>
      <c r="H4" s="147"/>
      <c r="I4" s="147"/>
      <c r="J4" s="147"/>
      <c r="K4" s="147"/>
      <c r="U4" s="15"/>
      <c r="AE4" s="150"/>
      <c r="AF4" s="150"/>
      <c r="AG4" s="150"/>
      <c r="AH4" s="150"/>
      <c r="AI4" s="150"/>
      <c r="AJ4" s="150"/>
      <c r="AK4" s="150"/>
      <c r="AL4" s="150"/>
      <c r="AM4" s="150"/>
      <c r="AN4" s="150"/>
      <c r="AO4" s="150"/>
    </row>
    <row r="5" spans="1:41" ht="19.5" hidden="1" customHeight="1" thickBot="1" x14ac:dyDescent="0.35">
      <c r="A5" s="146"/>
      <c r="B5" s="147"/>
      <c r="C5" s="147"/>
      <c r="D5" s="147"/>
      <c r="E5" s="147"/>
      <c r="F5" s="148"/>
      <c r="G5" s="15"/>
      <c r="H5" s="147"/>
      <c r="I5" s="147"/>
      <c r="J5" s="147"/>
      <c r="K5" s="147"/>
      <c r="U5" s="15"/>
      <c r="AE5" s="150"/>
      <c r="AF5" s="150"/>
      <c r="AG5" s="150"/>
      <c r="AH5" s="150"/>
      <c r="AI5" s="150"/>
      <c r="AJ5" s="150"/>
      <c r="AK5" s="150"/>
      <c r="AL5" s="150"/>
      <c r="AM5" s="150"/>
      <c r="AN5" s="150"/>
      <c r="AO5" s="150"/>
    </row>
    <row r="6" spans="1:41" ht="19.5" hidden="1" customHeight="1" thickBot="1" x14ac:dyDescent="0.35">
      <c r="A6" s="146"/>
      <c r="B6" s="147"/>
      <c r="C6" s="147"/>
      <c r="D6" s="147"/>
      <c r="E6" s="147"/>
      <c r="F6" s="148"/>
      <c r="G6" s="15"/>
      <c r="H6" s="147"/>
      <c r="I6" s="147"/>
      <c r="J6" s="147"/>
      <c r="K6" s="147"/>
      <c r="U6" s="15"/>
      <c r="AE6" s="150"/>
      <c r="AF6" s="150"/>
      <c r="AG6" s="150"/>
      <c r="AH6" s="150"/>
      <c r="AI6" s="150"/>
      <c r="AJ6" s="150"/>
      <c r="AK6" s="150"/>
      <c r="AL6" s="150"/>
      <c r="AM6" s="150"/>
      <c r="AN6" s="150"/>
      <c r="AO6" s="150"/>
    </row>
    <row r="7" spans="1:41" ht="19.5" hidden="1" customHeight="1" thickBot="1" x14ac:dyDescent="0.35">
      <c r="A7" s="149"/>
      <c r="B7" s="147"/>
      <c r="C7" s="147"/>
      <c r="D7" s="147"/>
      <c r="E7" s="147"/>
      <c r="F7" s="148"/>
      <c r="G7" s="147"/>
      <c r="H7" s="147"/>
      <c r="I7" s="147"/>
      <c r="J7" s="147"/>
      <c r="K7" s="147"/>
      <c r="AE7" s="150"/>
      <c r="AF7" s="150"/>
      <c r="AG7" s="150"/>
      <c r="AH7" s="150"/>
      <c r="AI7" s="150"/>
      <c r="AJ7" s="150"/>
      <c r="AK7" s="150"/>
      <c r="AL7" s="150"/>
      <c r="AM7" s="150"/>
      <c r="AN7" s="150"/>
      <c r="AO7" s="150"/>
    </row>
    <row r="8" spans="1:41" ht="27.75" thickTop="1" thickBot="1" x14ac:dyDescent="0.45">
      <c r="A8" s="184" t="s">
        <v>336</v>
      </c>
      <c r="B8" s="184"/>
      <c r="C8" s="184"/>
      <c r="D8" s="184"/>
      <c r="E8" s="184"/>
      <c r="F8" s="184"/>
      <c r="G8" s="184"/>
      <c r="H8" s="184"/>
      <c r="I8" s="184"/>
      <c r="J8" s="184"/>
      <c r="K8" s="184"/>
      <c r="L8" s="184"/>
      <c r="M8" s="184"/>
      <c r="N8" s="184"/>
      <c r="O8" s="184"/>
      <c r="P8" s="184"/>
      <c r="Q8" s="151"/>
      <c r="AC8" s="161" t="s">
        <v>334</v>
      </c>
      <c r="AD8" s="183"/>
      <c r="AE8" s="185"/>
      <c r="AF8" s="208"/>
      <c r="AG8" s="150"/>
      <c r="AH8" s="150"/>
      <c r="AI8" s="150"/>
      <c r="AJ8" s="150"/>
      <c r="AK8" s="150"/>
      <c r="AL8" s="150"/>
      <c r="AM8" s="150"/>
      <c r="AN8" s="150"/>
      <c r="AO8" s="150"/>
    </row>
    <row r="9" spans="1:41" ht="29.25" customHeight="1" thickBot="1" x14ac:dyDescent="0.5">
      <c r="A9" s="152" t="s">
        <v>335</v>
      </c>
      <c r="B9" s="153"/>
      <c r="C9" s="153"/>
      <c r="D9" s="153"/>
      <c r="E9" s="153"/>
      <c r="F9" s="153"/>
      <c r="G9" s="153"/>
      <c r="H9" s="153"/>
      <c r="I9" s="153"/>
      <c r="J9" s="153"/>
      <c r="K9" s="153"/>
      <c r="L9" s="153"/>
      <c r="M9" s="153"/>
      <c r="N9" s="153"/>
      <c r="O9" s="153"/>
      <c r="P9" s="153"/>
      <c r="Q9" s="153"/>
      <c r="R9" s="154"/>
      <c r="S9" s="154"/>
      <c r="AC9" s="180" t="s">
        <v>321</v>
      </c>
      <c r="AD9" s="179"/>
      <c r="AL9" s="189"/>
      <c r="AM9" s="189"/>
      <c r="AN9" s="150"/>
      <c r="AO9" s="150"/>
    </row>
    <row r="10" spans="1:41" ht="18.75" customHeight="1" thickBot="1" x14ac:dyDescent="0.45">
      <c r="A10" s="198" t="s">
        <v>339</v>
      </c>
      <c r="B10" s="153"/>
      <c r="C10" s="153"/>
      <c r="D10" s="153"/>
      <c r="E10" s="153"/>
      <c r="F10" s="153"/>
      <c r="G10" s="153"/>
      <c r="H10" s="153"/>
      <c r="I10" s="153"/>
      <c r="J10" s="153"/>
      <c r="K10" s="153"/>
      <c r="L10" s="153"/>
      <c r="M10" s="153"/>
      <c r="N10" s="153"/>
      <c r="O10" s="153"/>
      <c r="P10" s="153"/>
      <c r="Q10" s="153"/>
      <c r="AC10" s="457" t="s">
        <v>322</v>
      </c>
      <c r="AD10" s="458"/>
      <c r="AE10" s="460" t="s">
        <v>379</v>
      </c>
      <c r="AF10" s="461"/>
      <c r="AG10" s="462" t="s">
        <v>232</v>
      </c>
      <c r="AH10" s="462"/>
      <c r="AI10" s="462"/>
      <c r="AJ10" s="462"/>
      <c r="AK10" s="463"/>
      <c r="AL10" s="186"/>
      <c r="AM10" s="186"/>
      <c r="AN10" s="150"/>
      <c r="AO10" s="150"/>
    </row>
    <row r="11" spans="1:41" ht="42" customHeight="1" x14ac:dyDescent="0.25">
      <c r="A11" s="454" t="s">
        <v>327</v>
      </c>
      <c r="B11" s="454"/>
      <c r="C11" s="454"/>
      <c r="D11" s="454"/>
      <c r="E11" s="454"/>
      <c r="F11" s="454"/>
      <c r="G11" s="454"/>
      <c r="H11" s="454"/>
      <c r="I11" s="454"/>
      <c r="J11" s="454"/>
      <c r="K11" s="454"/>
      <c r="L11" s="454"/>
      <c r="M11" s="454"/>
      <c r="N11" s="454"/>
      <c r="O11" s="454"/>
      <c r="P11" s="454"/>
      <c r="Q11" s="454"/>
      <c r="AA11" s="455" t="s">
        <v>332</v>
      </c>
      <c r="AB11" s="456"/>
      <c r="AC11" s="181" t="s">
        <v>323</v>
      </c>
      <c r="AD11" s="181" t="s">
        <v>324</v>
      </c>
      <c r="AE11" s="181" t="s">
        <v>142</v>
      </c>
      <c r="AF11" s="181" t="s">
        <v>167</v>
      </c>
      <c r="AG11" s="181" t="s">
        <v>328</v>
      </c>
      <c r="AH11" s="181" t="s">
        <v>329</v>
      </c>
      <c r="AI11" s="181" t="s">
        <v>330</v>
      </c>
      <c r="AJ11" s="181" t="s">
        <v>325</v>
      </c>
      <c r="AK11" s="294" t="s">
        <v>378</v>
      </c>
      <c r="AL11" s="187"/>
      <c r="AM11" s="188"/>
      <c r="AN11" s="150"/>
      <c r="AO11" s="150"/>
    </row>
    <row r="12" spans="1:41" ht="16.5" x14ac:dyDescent="0.3">
      <c r="A12" s="157" t="s">
        <v>369</v>
      </c>
      <c r="B12" s="191"/>
      <c r="C12" s="191"/>
      <c r="D12" s="191"/>
      <c r="E12" s="191"/>
      <c r="F12" s="191"/>
      <c r="G12" s="191"/>
      <c r="H12" s="191"/>
      <c r="I12" s="191"/>
      <c r="J12" s="191"/>
      <c r="K12" s="191"/>
      <c r="L12" s="191"/>
      <c r="M12" s="191"/>
      <c r="N12" s="155"/>
      <c r="O12" s="156"/>
      <c r="P12" s="156"/>
      <c r="Q12" s="156"/>
      <c r="T12" s="174"/>
      <c r="U12" s="174"/>
      <c r="V12" s="174"/>
      <c r="AA12" s="446" t="s">
        <v>36</v>
      </c>
      <c r="AB12" s="446"/>
      <c r="AC12" s="289">
        <v>0</v>
      </c>
      <c r="AD12" s="290">
        <v>3</v>
      </c>
      <c r="AE12" s="292">
        <f>AC12*AD12</f>
        <v>0</v>
      </c>
      <c r="AF12" s="293" t="str">
        <f>IFERROR(AE12/AE12,"")</f>
        <v/>
      </c>
      <c r="AG12" s="291">
        <v>0</v>
      </c>
      <c r="AH12" s="291">
        <v>0</v>
      </c>
      <c r="AI12" s="291">
        <v>0</v>
      </c>
      <c r="AJ12" s="292">
        <f>SUM(AG12:AI12)</f>
        <v>0</v>
      </c>
      <c r="AK12" s="293" t="str">
        <f>IFERROR(AJ12/AE12,"")</f>
        <v/>
      </c>
      <c r="AL12" s="187"/>
      <c r="AM12" s="188"/>
      <c r="AN12" s="150"/>
      <c r="AO12" s="150"/>
    </row>
    <row r="13" spans="1:41" ht="15" customHeight="1" x14ac:dyDescent="0.25">
      <c r="A13" s="489" t="s">
        <v>370</v>
      </c>
      <c r="B13" s="489"/>
      <c r="C13" s="489"/>
      <c r="D13" s="489"/>
      <c r="E13" s="489"/>
      <c r="F13" s="489"/>
      <c r="G13" s="489"/>
      <c r="H13" s="489"/>
      <c r="I13" s="489"/>
      <c r="J13" s="489"/>
      <c r="K13" s="489"/>
      <c r="L13" s="489"/>
      <c r="M13" s="489"/>
      <c r="N13" s="489"/>
      <c r="O13" s="489"/>
      <c r="P13" s="489"/>
      <c r="Q13" s="489"/>
      <c r="AA13" s="446" t="s">
        <v>57</v>
      </c>
      <c r="AB13" s="446"/>
      <c r="AC13" s="289">
        <v>0</v>
      </c>
      <c r="AD13" s="290">
        <v>3</v>
      </c>
      <c r="AE13" s="292">
        <f t="shared" ref="AE13:AE14" si="0">AC13*AD13</f>
        <v>0</v>
      </c>
      <c r="AF13" s="293" t="str">
        <f>IFERROR(AE13/AE13,"")</f>
        <v/>
      </c>
      <c r="AG13" s="291">
        <v>0</v>
      </c>
      <c r="AH13" s="291">
        <v>0</v>
      </c>
      <c r="AI13" s="291">
        <v>0</v>
      </c>
      <c r="AJ13" s="292">
        <f t="shared" ref="AJ13:AJ14" si="1">SUM(AG13:AI13)</f>
        <v>0</v>
      </c>
      <c r="AK13" s="293" t="str">
        <f>IFERROR(AJ13/AE13,"")</f>
        <v/>
      </c>
      <c r="AL13" s="187"/>
      <c r="AM13" s="188"/>
      <c r="AN13" s="150"/>
      <c r="AO13" s="150"/>
    </row>
    <row r="14" spans="1:41" ht="30" customHeight="1" x14ac:dyDescent="0.25">
      <c r="A14" s="489"/>
      <c r="B14" s="489"/>
      <c r="C14" s="489"/>
      <c r="D14" s="489"/>
      <c r="E14" s="489"/>
      <c r="F14" s="489"/>
      <c r="G14" s="489"/>
      <c r="H14" s="489"/>
      <c r="I14" s="489"/>
      <c r="J14" s="489"/>
      <c r="K14" s="489"/>
      <c r="L14" s="489"/>
      <c r="M14" s="489"/>
      <c r="N14" s="489"/>
      <c r="O14" s="489"/>
      <c r="P14" s="489"/>
      <c r="Q14" s="489"/>
      <c r="AA14" s="446" t="s">
        <v>58</v>
      </c>
      <c r="AB14" s="446"/>
      <c r="AC14" s="289">
        <v>0</v>
      </c>
      <c r="AD14" s="290">
        <v>3</v>
      </c>
      <c r="AE14" s="292">
        <f t="shared" si="0"/>
        <v>0</v>
      </c>
      <c r="AF14" s="293" t="str">
        <f>IFERROR(AE14/AE14,"")</f>
        <v/>
      </c>
      <c r="AG14" s="291">
        <v>0</v>
      </c>
      <c r="AH14" s="291">
        <v>0</v>
      </c>
      <c r="AI14" s="291">
        <v>0</v>
      </c>
      <c r="AJ14" s="292">
        <f t="shared" si="1"/>
        <v>0</v>
      </c>
      <c r="AK14" s="293" t="str">
        <f>IFERROR(AJ14/AE14,"")</f>
        <v/>
      </c>
      <c r="AL14" s="150"/>
      <c r="AM14" s="150"/>
      <c r="AN14" s="150"/>
      <c r="AO14" s="150"/>
    </row>
    <row r="15" spans="1:41" ht="29.25" customHeight="1" x14ac:dyDescent="0.25">
      <c r="A15" s="284" t="s">
        <v>371</v>
      </c>
      <c r="B15" s="285"/>
      <c r="C15" s="285"/>
      <c r="D15" s="285"/>
      <c r="E15" s="285"/>
      <c r="F15" s="285"/>
      <c r="G15" s="285"/>
      <c r="H15" s="285"/>
      <c r="I15" s="285"/>
      <c r="J15" s="285"/>
      <c r="K15" s="285"/>
      <c r="L15" s="285"/>
      <c r="M15" s="285"/>
      <c r="N15" s="210"/>
      <c r="O15" s="210"/>
      <c r="P15" s="210"/>
      <c r="Q15" s="210"/>
      <c r="AE15" s="150"/>
      <c r="AF15" s="150"/>
      <c r="AG15" s="150"/>
      <c r="AH15" s="150"/>
      <c r="AI15" s="150"/>
      <c r="AJ15" s="150"/>
      <c r="AK15" s="150"/>
      <c r="AL15" s="150"/>
      <c r="AM15" s="150"/>
      <c r="AN15" s="150"/>
      <c r="AO15" s="150"/>
    </row>
    <row r="16" spans="1:41" ht="29.25" customHeight="1" x14ac:dyDescent="0.25">
      <c r="A16" s="445" t="s">
        <v>376</v>
      </c>
      <c r="B16" s="445"/>
      <c r="C16" s="445"/>
      <c r="D16" s="445"/>
      <c r="E16" s="445"/>
      <c r="F16" s="445"/>
      <c r="G16" s="445"/>
      <c r="H16" s="445"/>
      <c r="I16" s="445"/>
      <c r="J16" s="445"/>
      <c r="K16" s="445"/>
      <c r="L16" s="445"/>
      <c r="M16" s="445"/>
      <c r="N16" s="210"/>
      <c r="O16" s="210"/>
      <c r="P16" s="210"/>
      <c r="Q16" s="210"/>
      <c r="AB16" s="194" t="s">
        <v>333</v>
      </c>
      <c r="AC16" s="161"/>
    </row>
    <row r="17" spans="1:54" ht="50.25" customHeight="1" x14ac:dyDescent="0.25">
      <c r="A17" s="445"/>
      <c r="B17" s="445"/>
      <c r="C17" s="445"/>
      <c r="D17" s="445"/>
      <c r="E17" s="445"/>
      <c r="F17" s="445"/>
      <c r="G17" s="445"/>
      <c r="H17" s="445"/>
      <c r="I17" s="445"/>
      <c r="J17" s="445"/>
      <c r="K17" s="445"/>
      <c r="L17" s="445"/>
      <c r="M17" s="445"/>
      <c r="N17" s="210"/>
      <c r="O17" s="210"/>
      <c r="P17" s="210"/>
      <c r="Q17" s="210"/>
      <c r="AB17" s="444" t="s">
        <v>270</v>
      </c>
      <c r="AC17" s="444"/>
      <c r="AD17" s="444"/>
      <c r="AE17" s="444"/>
      <c r="AF17" s="444"/>
      <c r="AG17" s="444"/>
      <c r="AH17" s="444"/>
      <c r="AI17" s="444"/>
      <c r="AJ17" s="444"/>
      <c r="AL17" s="444" t="s">
        <v>272</v>
      </c>
      <c r="AM17" s="444"/>
      <c r="AN17" s="444"/>
      <c r="AO17" s="444"/>
      <c r="AP17" s="444"/>
      <c r="AQ17" s="444"/>
      <c r="AR17" s="444"/>
      <c r="AS17" s="444"/>
      <c r="AU17" s="444" t="s">
        <v>273</v>
      </c>
      <c r="AV17" s="444"/>
      <c r="AW17" s="444"/>
      <c r="AX17" s="444"/>
      <c r="AY17" s="444"/>
      <c r="AZ17" s="444"/>
      <c r="BA17" s="444"/>
      <c r="BB17" s="444"/>
    </row>
    <row r="18" spans="1:54" ht="29.25" customHeight="1" x14ac:dyDescent="0.25">
      <c r="A18" s="285"/>
      <c r="B18" s="285"/>
      <c r="C18" s="285"/>
      <c r="D18" s="285"/>
      <c r="E18" s="285"/>
      <c r="F18" s="285"/>
      <c r="G18" s="285"/>
      <c r="H18" s="285"/>
      <c r="I18" s="285"/>
      <c r="J18" s="285"/>
      <c r="K18" s="285"/>
      <c r="L18" s="285"/>
      <c r="M18" s="285"/>
      <c r="N18" s="210"/>
      <c r="O18" s="210"/>
      <c r="P18" s="210"/>
      <c r="Q18" s="210"/>
      <c r="AB18" s="447" t="s">
        <v>143</v>
      </c>
      <c r="AC18" s="447" t="s">
        <v>326</v>
      </c>
      <c r="AD18" s="447"/>
      <c r="AE18" s="447" t="s">
        <v>266</v>
      </c>
      <c r="AF18" s="459" t="s">
        <v>377</v>
      </c>
      <c r="AG18" s="459"/>
      <c r="AH18" s="459"/>
      <c r="AI18" s="459"/>
      <c r="AJ18" s="459"/>
      <c r="AL18" s="447" t="s">
        <v>143</v>
      </c>
      <c r="AM18" s="447" t="s">
        <v>326</v>
      </c>
      <c r="AN18" s="447" t="s">
        <v>266</v>
      </c>
      <c r="AO18" s="459" t="s">
        <v>377</v>
      </c>
      <c r="AP18" s="459"/>
      <c r="AQ18" s="459"/>
      <c r="AR18" s="459"/>
      <c r="AS18" s="459"/>
      <c r="AU18" s="447" t="s">
        <v>143</v>
      </c>
      <c r="AV18" s="447" t="s">
        <v>326</v>
      </c>
      <c r="AW18" s="447" t="s">
        <v>266</v>
      </c>
      <c r="AX18" s="459" t="s">
        <v>377</v>
      </c>
      <c r="AY18" s="459"/>
      <c r="AZ18" s="459"/>
      <c r="BA18" s="459"/>
      <c r="BB18" s="459"/>
    </row>
    <row r="19" spans="1:54" ht="29.25" customHeight="1" x14ac:dyDescent="0.25">
      <c r="A19" s="210"/>
      <c r="B19" s="393" t="s">
        <v>372</v>
      </c>
      <c r="C19" s="393"/>
      <c r="D19" s="393"/>
      <c r="E19" s="393"/>
      <c r="F19" s="393"/>
      <c r="G19" s="393"/>
      <c r="H19"/>
      <c r="I19" s="204"/>
      <c r="J19" s="393" t="s">
        <v>374</v>
      </c>
      <c r="K19" s="393"/>
      <c r="L19" s="393"/>
      <c r="M19" s="393"/>
      <c r="N19" s="393"/>
      <c r="O19" s="393"/>
      <c r="P19" s="3"/>
      <c r="Q19" s="3"/>
      <c r="R19" s="393" t="s">
        <v>373</v>
      </c>
      <c r="S19" s="393"/>
      <c r="T19" s="393"/>
      <c r="U19" s="393"/>
      <c r="V19" s="393"/>
      <c r="W19" s="393"/>
      <c r="AB19" s="447"/>
      <c r="AC19" s="447"/>
      <c r="AD19" s="447"/>
      <c r="AE19" s="447"/>
      <c r="AF19" s="206" t="s">
        <v>267</v>
      </c>
      <c r="AG19" s="206" t="s">
        <v>268</v>
      </c>
      <c r="AH19" s="206" t="s">
        <v>269</v>
      </c>
      <c r="AI19" s="286" t="s">
        <v>271</v>
      </c>
      <c r="AJ19" s="162" t="s">
        <v>167</v>
      </c>
      <c r="AL19" s="447"/>
      <c r="AM19" s="447"/>
      <c r="AN19" s="447"/>
      <c r="AO19" s="206" t="s">
        <v>267</v>
      </c>
      <c r="AP19" s="206" t="s">
        <v>268</v>
      </c>
      <c r="AQ19" s="206" t="s">
        <v>269</v>
      </c>
      <c r="AR19" s="286" t="s">
        <v>271</v>
      </c>
      <c r="AS19" s="162" t="s">
        <v>167</v>
      </c>
      <c r="AU19" s="447"/>
      <c r="AV19" s="447"/>
      <c r="AW19" s="447"/>
      <c r="AX19" s="206" t="s">
        <v>267</v>
      </c>
      <c r="AY19" s="206" t="s">
        <v>268</v>
      </c>
      <c r="AZ19" s="206" t="s">
        <v>269</v>
      </c>
      <c r="BA19" s="286" t="s">
        <v>271</v>
      </c>
      <c r="BB19" s="162" t="s">
        <v>167</v>
      </c>
    </row>
    <row r="20" spans="1:54" ht="13.5" customHeight="1" x14ac:dyDescent="0.25">
      <c r="A20" s="210"/>
      <c r="B20" s="393"/>
      <c r="C20" s="393"/>
      <c r="D20" s="393"/>
      <c r="E20" s="393"/>
      <c r="F20" s="393"/>
      <c r="G20" s="393"/>
      <c r="H20"/>
      <c r="I20" s="204"/>
      <c r="J20" s="393"/>
      <c r="K20" s="393"/>
      <c r="L20" s="393"/>
      <c r="M20" s="393"/>
      <c r="N20" s="393"/>
      <c r="O20" s="393"/>
      <c r="P20" s="3"/>
      <c r="Q20" s="3"/>
      <c r="R20" s="393"/>
      <c r="S20" s="393"/>
      <c r="T20" s="393"/>
      <c r="U20" s="393"/>
      <c r="V20" s="393"/>
      <c r="W20" s="393"/>
      <c r="AB20" s="142">
        <v>1</v>
      </c>
      <c r="AC20" s="420"/>
      <c r="AD20" s="420"/>
      <c r="AE20" s="142">
        <v>3</v>
      </c>
      <c r="AF20" s="142">
        <v>0</v>
      </c>
      <c r="AG20" s="142">
        <v>0</v>
      </c>
      <c r="AH20" s="142">
        <v>0</v>
      </c>
      <c r="AI20" s="287">
        <f>SUM(AF20:AH20)</f>
        <v>0</v>
      </c>
      <c r="AJ20" s="172">
        <f>IFERROR(AI20/AE20,"")</f>
        <v>0</v>
      </c>
      <c r="AK20" s="163"/>
      <c r="AL20" s="142">
        <v>1</v>
      </c>
      <c r="AM20" s="142"/>
      <c r="AN20" s="288">
        <v>3</v>
      </c>
      <c r="AO20" s="288">
        <v>0</v>
      </c>
      <c r="AP20" s="288">
        <v>0</v>
      </c>
      <c r="AQ20" s="288">
        <v>0</v>
      </c>
      <c r="AR20" s="287">
        <f>SUM(AO20+AP20+AQ20)</f>
        <v>0</v>
      </c>
      <c r="AS20" s="172">
        <f>IFERROR(AR20/AN20,"")</f>
        <v>0</v>
      </c>
      <c r="AU20" s="142">
        <v>1</v>
      </c>
      <c r="AV20" s="142"/>
      <c r="AW20" s="142">
        <v>3</v>
      </c>
      <c r="AX20" s="288">
        <v>0</v>
      </c>
      <c r="AY20" s="288">
        <v>0</v>
      </c>
      <c r="AZ20" s="288">
        <v>0</v>
      </c>
      <c r="BA20" s="287">
        <f>SUM(AX20+AY20+AZ20)</f>
        <v>0</v>
      </c>
      <c r="BB20" s="172">
        <f>IFERROR(BA20/AW20,"")</f>
        <v>0</v>
      </c>
    </row>
    <row r="21" spans="1:54" ht="57.75" customHeight="1" x14ac:dyDescent="0.25">
      <c r="A21" s="210"/>
      <c r="B21" s="410" t="s">
        <v>361</v>
      </c>
      <c r="C21" s="410"/>
      <c r="D21" s="270" t="s">
        <v>33</v>
      </c>
      <c r="E21" s="270" t="s">
        <v>64</v>
      </c>
      <c r="F21" s="270" t="s">
        <v>15</v>
      </c>
      <c r="G21" s="271" t="s">
        <v>32</v>
      </c>
      <c r="H21"/>
      <c r="I21" s="204"/>
      <c r="J21" s="410" t="s">
        <v>361</v>
      </c>
      <c r="K21" s="410"/>
      <c r="L21" s="270" t="s">
        <v>33</v>
      </c>
      <c r="M21" s="270" t="s">
        <v>64</v>
      </c>
      <c r="N21" s="270" t="s">
        <v>15</v>
      </c>
      <c r="O21" s="271" t="s">
        <v>32</v>
      </c>
      <c r="P21" s="3"/>
      <c r="Q21" s="3"/>
      <c r="R21" s="410" t="s">
        <v>361</v>
      </c>
      <c r="S21" s="410"/>
      <c r="T21" s="270" t="s">
        <v>33</v>
      </c>
      <c r="U21" s="270" t="s">
        <v>64</v>
      </c>
      <c r="V21" s="270" t="s">
        <v>15</v>
      </c>
      <c r="W21" s="271" t="s">
        <v>32</v>
      </c>
      <c r="AB21" s="142">
        <v>2</v>
      </c>
      <c r="AC21" s="420"/>
      <c r="AD21" s="420"/>
      <c r="AE21" s="142">
        <v>3</v>
      </c>
      <c r="AF21" s="142">
        <v>0</v>
      </c>
      <c r="AG21" s="142">
        <v>0</v>
      </c>
      <c r="AH21" s="142">
        <v>0</v>
      </c>
      <c r="AI21" s="287">
        <f t="shared" ref="AI21:AI49" si="2">SUM(AF21:AH21)</f>
        <v>0</v>
      </c>
      <c r="AJ21" s="172">
        <f t="shared" ref="AJ21:AJ49" si="3">IFERROR(AI21/AE21,"")</f>
        <v>0</v>
      </c>
      <c r="AK21" s="163"/>
      <c r="AL21" s="142">
        <v>2</v>
      </c>
      <c r="AM21" s="142"/>
      <c r="AN21" s="288">
        <v>3</v>
      </c>
      <c r="AO21" s="288">
        <v>0</v>
      </c>
      <c r="AP21" s="288">
        <v>0</v>
      </c>
      <c r="AQ21" s="288">
        <v>0</v>
      </c>
      <c r="AR21" s="287">
        <f t="shared" ref="AR21:AR59" si="4">SUM(AO21+AP21+AQ21)</f>
        <v>0</v>
      </c>
      <c r="AS21" s="172">
        <f t="shared" ref="AS21:AS60" si="5">IFERROR(AR21/AN21,"")</f>
        <v>0</v>
      </c>
      <c r="AU21" s="142">
        <v>2</v>
      </c>
      <c r="AV21" s="142"/>
      <c r="AW21" s="142">
        <v>3</v>
      </c>
      <c r="AX21" s="288">
        <v>0</v>
      </c>
      <c r="AY21" s="288">
        <v>0</v>
      </c>
      <c r="AZ21" s="288">
        <v>0</v>
      </c>
      <c r="BA21" s="287">
        <f t="shared" ref="BA21:BA69" si="6">SUM(AX21+AY21+AZ21)</f>
        <v>0</v>
      </c>
      <c r="BB21" s="172">
        <f t="shared" ref="BB21:BB69" si="7">IFERROR(BA21/AW21,"")</f>
        <v>0</v>
      </c>
    </row>
    <row r="22" spans="1:54" ht="20.25" customHeight="1" x14ac:dyDescent="0.25">
      <c r="A22" s="210"/>
      <c r="B22" s="451" t="s">
        <v>279</v>
      </c>
      <c r="C22" s="283" t="s">
        <v>24</v>
      </c>
      <c r="D22" s="273">
        <f>COUNTIF(D44:D73,"&gt;8")</f>
        <v>0</v>
      </c>
      <c r="E22" s="273">
        <f>COUNTIF(E44:E73,"&gt;16")</f>
        <v>0</v>
      </c>
      <c r="F22" s="273">
        <f>COUNTIF(F44:F73,"&gt;8")</f>
        <v>0</v>
      </c>
      <c r="G22" s="273">
        <f>COUNTIF(G44:G73,"&gt;32")</f>
        <v>0</v>
      </c>
      <c r="H22" s="204"/>
      <c r="I22" s="204"/>
      <c r="J22" s="451" t="s">
        <v>279</v>
      </c>
      <c r="K22" s="283" t="s">
        <v>24</v>
      </c>
      <c r="L22" s="273">
        <f>COUNTIF(D108:D137,"&gt;8")</f>
        <v>0</v>
      </c>
      <c r="M22" s="273">
        <f>COUNTIF(E108:E137,"&gt;16")</f>
        <v>0</v>
      </c>
      <c r="N22" s="273">
        <f>COUNTIF(F108:F137,"&gt;8")</f>
        <v>0</v>
      </c>
      <c r="O22" s="273">
        <f>COUNTIF(G108:G137,"&gt;32")</f>
        <v>0</v>
      </c>
      <c r="P22" s="3"/>
      <c r="Q22" s="3"/>
      <c r="R22" s="451" t="s">
        <v>279</v>
      </c>
      <c r="S22" s="283" t="s">
        <v>24</v>
      </c>
      <c r="T22" s="273">
        <f>COUNTIF(D172:D201,"&gt;8")</f>
        <v>0</v>
      </c>
      <c r="U22" s="273">
        <f>COUNTIF(E172:E201,"&gt;16")</f>
        <v>0</v>
      </c>
      <c r="V22" s="273">
        <f>COUNTIF(F172:F201,"&gt;8")</f>
        <v>0</v>
      </c>
      <c r="W22" s="273">
        <f>COUNTIF(G172:G201,"&gt;41")</f>
        <v>0</v>
      </c>
      <c r="AB22" s="142">
        <v>3</v>
      </c>
      <c r="AC22" s="420"/>
      <c r="AD22" s="420"/>
      <c r="AE22" s="142">
        <v>3</v>
      </c>
      <c r="AF22" s="142">
        <v>0</v>
      </c>
      <c r="AG22" s="142">
        <v>0</v>
      </c>
      <c r="AH22" s="142">
        <v>0</v>
      </c>
      <c r="AI22" s="287">
        <f t="shared" si="2"/>
        <v>0</v>
      </c>
      <c r="AJ22" s="172">
        <f t="shared" si="3"/>
        <v>0</v>
      </c>
      <c r="AK22" s="163"/>
      <c r="AL22" s="142">
        <v>3</v>
      </c>
      <c r="AM22" s="142"/>
      <c r="AN22" s="288">
        <v>3</v>
      </c>
      <c r="AO22" s="288">
        <v>0</v>
      </c>
      <c r="AP22" s="288">
        <v>0</v>
      </c>
      <c r="AQ22" s="288">
        <v>0</v>
      </c>
      <c r="AR22" s="287">
        <f>SUM(AO22+AP22+AQ22)</f>
        <v>0</v>
      </c>
      <c r="AS22" s="172">
        <f t="shared" si="5"/>
        <v>0</v>
      </c>
      <c r="AU22" s="142">
        <v>3</v>
      </c>
      <c r="AV22" s="142"/>
      <c r="AW22" s="142">
        <v>3</v>
      </c>
      <c r="AX22" s="288">
        <v>0</v>
      </c>
      <c r="AY22" s="288">
        <v>0</v>
      </c>
      <c r="AZ22" s="288">
        <v>0</v>
      </c>
      <c r="BA22" s="287">
        <f t="shared" si="6"/>
        <v>0</v>
      </c>
      <c r="BB22" s="172">
        <f t="shared" si="7"/>
        <v>0</v>
      </c>
    </row>
    <row r="23" spans="1:54" ht="20.25" customHeight="1" x14ac:dyDescent="0.25">
      <c r="A23" s="210"/>
      <c r="B23" s="451"/>
      <c r="C23" s="283" t="s">
        <v>70</v>
      </c>
      <c r="D23" s="275" t="str">
        <f>IFERROR(D22/D36,"")</f>
        <v/>
      </c>
      <c r="E23" s="275" t="str">
        <f>IFERROR(E22/D36,"")</f>
        <v/>
      </c>
      <c r="F23" s="275" t="str">
        <f>IFERROR(F22/D36,"")</f>
        <v/>
      </c>
      <c r="G23" s="275" t="str">
        <f>IFERROR(G22/D36,"")</f>
        <v/>
      </c>
      <c r="H23" s="204"/>
      <c r="I23" s="204"/>
      <c r="J23" s="451"/>
      <c r="K23" s="283" t="s">
        <v>70</v>
      </c>
      <c r="L23" s="275" t="str">
        <f>IFERROR(L22/D100,"")</f>
        <v/>
      </c>
      <c r="M23" s="275" t="str">
        <f>IFERROR(M22/D100,"")</f>
        <v/>
      </c>
      <c r="N23" s="275" t="str">
        <f>IFERROR(N22/D100,"")</f>
        <v/>
      </c>
      <c r="O23" s="275" t="str">
        <f>IFERROR(O22/D100,"")</f>
        <v/>
      </c>
      <c r="P23" s="3"/>
      <c r="Q23" s="3"/>
      <c r="R23" s="451"/>
      <c r="S23" s="283" t="s">
        <v>70</v>
      </c>
      <c r="T23" s="275" t="str">
        <f>IFERROR(T22/D164,"")</f>
        <v/>
      </c>
      <c r="U23" s="275" t="str">
        <f>IFERROR(U22/D164,"")</f>
        <v/>
      </c>
      <c r="V23" s="275" t="str">
        <f>IFERROR(V22/D164,"")</f>
        <v/>
      </c>
      <c r="W23" s="275" t="str">
        <f>IFERROR(W22/D164,"")</f>
        <v/>
      </c>
      <c r="AB23" s="142">
        <v>4</v>
      </c>
      <c r="AC23" s="420"/>
      <c r="AD23" s="420"/>
      <c r="AE23" s="164">
        <v>3</v>
      </c>
      <c r="AF23" s="164">
        <v>0</v>
      </c>
      <c r="AG23" s="164">
        <v>0</v>
      </c>
      <c r="AH23" s="164">
        <v>0</v>
      </c>
      <c r="AI23" s="287">
        <f t="shared" si="2"/>
        <v>0</v>
      </c>
      <c r="AJ23" s="172">
        <f t="shared" si="3"/>
        <v>0</v>
      </c>
      <c r="AL23" s="142">
        <v>4</v>
      </c>
      <c r="AM23" s="142"/>
      <c r="AN23" s="144">
        <v>3</v>
      </c>
      <c r="AO23" s="144">
        <v>0</v>
      </c>
      <c r="AP23" s="144">
        <v>0</v>
      </c>
      <c r="AQ23" s="144">
        <v>0</v>
      </c>
      <c r="AR23" s="287">
        <f t="shared" si="4"/>
        <v>0</v>
      </c>
      <c r="AS23" s="172">
        <f t="shared" si="5"/>
        <v>0</v>
      </c>
      <c r="AU23" s="142">
        <v>4</v>
      </c>
      <c r="AV23" s="142"/>
      <c r="AW23" s="144">
        <v>3</v>
      </c>
      <c r="AX23" s="144">
        <v>0</v>
      </c>
      <c r="AY23" s="144">
        <v>0</v>
      </c>
      <c r="AZ23" s="144">
        <v>0</v>
      </c>
      <c r="BA23" s="287">
        <f t="shared" si="6"/>
        <v>0</v>
      </c>
      <c r="BB23" s="172">
        <f t="shared" si="7"/>
        <v>0</v>
      </c>
    </row>
    <row r="24" spans="1:54" ht="20.25" customHeight="1" x14ac:dyDescent="0.25">
      <c r="A24" s="210"/>
      <c r="B24" s="451" t="s">
        <v>360</v>
      </c>
      <c r="C24" s="283" t="s">
        <v>24</v>
      </c>
      <c r="D24" s="273">
        <f>COUNTIF(L44:L83,"&gt;8")</f>
        <v>0</v>
      </c>
      <c r="E24" s="273">
        <f>COUNTIF(M44:M83,"&gt;16")</f>
        <v>0</v>
      </c>
      <c r="F24" s="273">
        <f>COUNTIF(N44:N83,"&gt;8")</f>
        <v>0</v>
      </c>
      <c r="G24" s="273">
        <f>COUNTIF(O44:O83,"&gt;32")</f>
        <v>0</v>
      </c>
      <c r="H24" s="204"/>
      <c r="I24" s="204"/>
      <c r="J24" s="451" t="s">
        <v>360</v>
      </c>
      <c r="K24" s="283" t="s">
        <v>24</v>
      </c>
      <c r="L24" s="273">
        <f>COUNTIF(L108:L147,"&gt;8")</f>
        <v>0</v>
      </c>
      <c r="M24" s="273">
        <f>COUNTIF(M108:M147,"&gt;16")</f>
        <v>0</v>
      </c>
      <c r="N24" s="273">
        <f>COUNTIF(N108:N147,"&gt;8")</f>
        <v>0</v>
      </c>
      <c r="O24" s="273">
        <f>COUNTIF(O108:O147,"&gt;32")</f>
        <v>0</v>
      </c>
      <c r="P24" s="3"/>
      <c r="Q24" s="3"/>
      <c r="R24" s="451" t="s">
        <v>360</v>
      </c>
      <c r="S24" s="283" t="s">
        <v>24</v>
      </c>
      <c r="T24" s="273">
        <f>COUNTIF(L172:L211,"&gt;8")</f>
        <v>0</v>
      </c>
      <c r="U24" s="273">
        <f>COUNTIF(M172:M211,"&gt;16")</f>
        <v>0</v>
      </c>
      <c r="V24" s="273">
        <f>COUNTIF(N172:N211,"&gt;8")</f>
        <v>0</v>
      </c>
      <c r="W24" s="273">
        <f>COUNTIF(O172:O211,"&gt;41")</f>
        <v>0</v>
      </c>
      <c r="AB24" s="142">
        <v>5</v>
      </c>
      <c r="AC24" s="420"/>
      <c r="AD24" s="420"/>
      <c r="AE24" s="164">
        <v>3</v>
      </c>
      <c r="AF24" s="164">
        <v>0</v>
      </c>
      <c r="AG24" s="164">
        <v>0</v>
      </c>
      <c r="AH24" s="164">
        <v>0</v>
      </c>
      <c r="AI24" s="287">
        <f t="shared" si="2"/>
        <v>0</v>
      </c>
      <c r="AJ24" s="172">
        <f t="shared" si="3"/>
        <v>0</v>
      </c>
      <c r="AL24" s="142">
        <v>5</v>
      </c>
      <c r="AM24" s="142"/>
      <c r="AN24" s="144">
        <v>3</v>
      </c>
      <c r="AO24" s="144">
        <v>0</v>
      </c>
      <c r="AP24" s="144">
        <v>0</v>
      </c>
      <c r="AQ24" s="144">
        <v>0</v>
      </c>
      <c r="AR24" s="287">
        <f>SUM(AO24+AP24+AQ24)</f>
        <v>0</v>
      </c>
      <c r="AS24" s="172">
        <f t="shared" si="5"/>
        <v>0</v>
      </c>
      <c r="AU24" s="142">
        <v>5</v>
      </c>
      <c r="AV24" s="142"/>
      <c r="AW24" s="260">
        <v>3</v>
      </c>
      <c r="AX24" s="144">
        <v>0</v>
      </c>
      <c r="AY24" s="144">
        <v>0</v>
      </c>
      <c r="AZ24" s="144">
        <v>0</v>
      </c>
      <c r="BA24" s="287">
        <f t="shared" si="6"/>
        <v>0</v>
      </c>
      <c r="BB24" s="172">
        <f t="shared" si="7"/>
        <v>0</v>
      </c>
    </row>
    <row r="25" spans="1:54" ht="20.25" customHeight="1" x14ac:dyDescent="0.25">
      <c r="A25" s="210"/>
      <c r="B25" s="451"/>
      <c r="C25" s="283" t="s">
        <v>70</v>
      </c>
      <c r="D25" s="275" t="str">
        <f>IFERROR(D24/L36,"")</f>
        <v/>
      </c>
      <c r="E25" s="275" t="str">
        <f>IFERROR(E24/L36,"")</f>
        <v/>
      </c>
      <c r="F25" s="275" t="str">
        <f>IFERROR(F24/T36,"")</f>
        <v/>
      </c>
      <c r="G25" s="275" t="str">
        <f>IFERROR(G24/L36,"")</f>
        <v/>
      </c>
      <c r="H25" s="204"/>
      <c r="I25" s="204"/>
      <c r="J25" s="451"/>
      <c r="K25" s="283" t="s">
        <v>70</v>
      </c>
      <c r="L25" s="273" t="str">
        <f>IFERROR(L24/L100,"")</f>
        <v/>
      </c>
      <c r="M25" s="273" t="str">
        <f>IFERROR(M24/L100,"")</f>
        <v/>
      </c>
      <c r="N25" s="273" t="str">
        <f>IFERROR(N24/L100,"")</f>
        <v/>
      </c>
      <c r="O25" s="273" t="str">
        <f>IFERROR(O24/L100,"")</f>
        <v/>
      </c>
      <c r="P25" s="3"/>
      <c r="Q25" s="3"/>
      <c r="R25" s="451"/>
      <c r="S25" s="283" t="s">
        <v>70</v>
      </c>
      <c r="T25" s="273" t="str">
        <f>IFERROR(T24/L164,"")</f>
        <v/>
      </c>
      <c r="U25" s="273" t="str">
        <f>IFERROR(U24/L164,"")</f>
        <v/>
      </c>
      <c r="V25" s="273" t="str">
        <f>IFERROR(V24/L164,"")</f>
        <v/>
      </c>
      <c r="W25" s="273" t="str">
        <f>IFERROR(W24/L164,"")</f>
        <v/>
      </c>
      <c r="AB25" s="142">
        <v>6</v>
      </c>
      <c r="AC25" s="420"/>
      <c r="AD25" s="420"/>
      <c r="AE25" s="164">
        <v>3</v>
      </c>
      <c r="AF25" s="164">
        <v>0</v>
      </c>
      <c r="AG25" s="164">
        <v>0</v>
      </c>
      <c r="AH25" s="164">
        <v>0</v>
      </c>
      <c r="AI25" s="287">
        <f>SUM(AF25:AH25)</f>
        <v>0</v>
      </c>
      <c r="AJ25" s="172">
        <f t="shared" si="3"/>
        <v>0</v>
      </c>
      <c r="AL25" s="142">
        <v>6</v>
      </c>
      <c r="AM25" s="142"/>
      <c r="AN25" s="288">
        <v>3</v>
      </c>
      <c r="AO25" s="144">
        <v>0</v>
      </c>
      <c r="AP25" s="144">
        <v>0</v>
      </c>
      <c r="AQ25" s="144">
        <v>0</v>
      </c>
      <c r="AR25" s="287">
        <f t="shared" si="4"/>
        <v>0</v>
      </c>
      <c r="AS25" s="172">
        <f t="shared" si="5"/>
        <v>0</v>
      </c>
      <c r="AU25" s="142">
        <v>6</v>
      </c>
      <c r="AV25" s="142"/>
      <c r="AW25" s="260">
        <v>3</v>
      </c>
      <c r="AX25" s="144">
        <v>0</v>
      </c>
      <c r="AY25" s="144">
        <v>0</v>
      </c>
      <c r="AZ25" s="144">
        <v>0</v>
      </c>
      <c r="BA25" s="287">
        <f t="shared" si="6"/>
        <v>0</v>
      </c>
      <c r="BB25" s="172">
        <f t="shared" si="7"/>
        <v>0</v>
      </c>
    </row>
    <row r="26" spans="1:54" ht="20.25" customHeight="1" x14ac:dyDescent="0.25">
      <c r="A26" s="210"/>
      <c r="B26" s="451" t="s">
        <v>277</v>
      </c>
      <c r="C26" s="283" t="s">
        <v>24</v>
      </c>
      <c r="D26" s="273">
        <f>COUNTIF(T44:T93,"&gt;8")</f>
        <v>0</v>
      </c>
      <c r="E26" s="273">
        <f>COUNTIF(U44:U93,"&gt;16")</f>
        <v>0</v>
      </c>
      <c r="F26" s="273">
        <f>COUNTIF(V44:V93,"&gt;8")</f>
        <v>0</v>
      </c>
      <c r="G26" s="273">
        <f>COUNTIF(W44:W93,"&gt;32")</f>
        <v>0</v>
      </c>
      <c r="H26" s="204"/>
      <c r="I26" s="204"/>
      <c r="J26" s="451" t="s">
        <v>277</v>
      </c>
      <c r="K26" s="283" t="s">
        <v>24</v>
      </c>
      <c r="L26" s="273">
        <f>COUNTIF(T108:T157,"&gt;8")</f>
        <v>0</v>
      </c>
      <c r="M26" s="273">
        <f>COUNTIF(U108:U157,"&gt;16")</f>
        <v>0</v>
      </c>
      <c r="N26" s="273">
        <f>COUNTIF(V108:V157,"&gt;8")</f>
        <v>0</v>
      </c>
      <c r="O26" s="273">
        <f>COUNTIF(W108:W157,"&gt;32")</f>
        <v>0</v>
      </c>
      <c r="P26" s="3"/>
      <c r="Q26" s="3"/>
      <c r="R26" s="451" t="s">
        <v>277</v>
      </c>
      <c r="S26" s="283" t="s">
        <v>24</v>
      </c>
      <c r="T26" s="273">
        <f>COUNTIF(T172:T221,"&gt;8")</f>
        <v>0</v>
      </c>
      <c r="U26" s="273">
        <f>COUNTIF(U172:U221,"&gt;16")</f>
        <v>0</v>
      </c>
      <c r="V26" s="273">
        <f>COUNTIF(V172:V221,"&gt;8")</f>
        <v>0</v>
      </c>
      <c r="W26" s="273">
        <f>COUNTIF(W172:W221,"&gt;41")</f>
        <v>0</v>
      </c>
      <c r="AB26" s="142">
        <v>7</v>
      </c>
      <c r="AC26" s="420"/>
      <c r="AD26" s="420"/>
      <c r="AE26" s="164">
        <v>3</v>
      </c>
      <c r="AF26" s="164">
        <v>0</v>
      </c>
      <c r="AG26" s="164">
        <v>0</v>
      </c>
      <c r="AH26" s="164">
        <v>0</v>
      </c>
      <c r="AI26" s="287">
        <f t="shared" si="2"/>
        <v>0</v>
      </c>
      <c r="AJ26" s="172">
        <f t="shared" si="3"/>
        <v>0</v>
      </c>
      <c r="AL26" s="142">
        <v>7</v>
      </c>
      <c r="AM26" s="142"/>
      <c r="AN26" s="288">
        <v>3</v>
      </c>
      <c r="AO26" s="144">
        <v>0</v>
      </c>
      <c r="AP26" s="144">
        <v>0</v>
      </c>
      <c r="AQ26" s="144">
        <v>0</v>
      </c>
      <c r="AR26" s="287">
        <f t="shared" si="4"/>
        <v>0</v>
      </c>
      <c r="AS26" s="172">
        <f t="shared" si="5"/>
        <v>0</v>
      </c>
      <c r="AU26" s="142">
        <v>7</v>
      </c>
      <c r="AV26" s="142"/>
      <c r="AW26" s="260">
        <v>3</v>
      </c>
      <c r="AX26" s="144">
        <v>0</v>
      </c>
      <c r="AY26" s="144">
        <v>0</v>
      </c>
      <c r="AZ26" s="144">
        <v>0</v>
      </c>
      <c r="BA26" s="287">
        <f t="shared" si="6"/>
        <v>0</v>
      </c>
      <c r="BB26" s="172">
        <f t="shared" si="7"/>
        <v>0</v>
      </c>
    </row>
    <row r="27" spans="1:54" ht="20.25" customHeight="1" x14ac:dyDescent="0.25">
      <c r="A27" s="210"/>
      <c r="B27" s="451"/>
      <c r="C27" s="283" t="s">
        <v>70</v>
      </c>
      <c r="D27" s="275" t="str">
        <f>IFERROR(D26/T36,"")</f>
        <v/>
      </c>
      <c r="E27" s="275" t="str">
        <f>IFERROR(E26/T36,"")</f>
        <v/>
      </c>
      <c r="F27" s="275" t="str">
        <f>IFERROR(F26/T36,"")</f>
        <v/>
      </c>
      <c r="G27" s="275" t="str">
        <f>IFERROR(G26/T36,"")</f>
        <v/>
      </c>
      <c r="H27" s="204"/>
      <c r="I27" s="204"/>
      <c r="J27" s="451"/>
      <c r="K27" s="283" t="s">
        <v>70</v>
      </c>
      <c r="L27" s="273" t="str">
        <f>IFERROR(L26/T100,"")</f>
        <v/>
      </c>
      <c r="M27" s="273" t="str">
        <f>IFERROR(M26/T100,"")</f>
        <v/>
      </c>
      <c r="N27" s="273" t="str">
        <f>IFERROR(N26/T100,"")</f>
        <v/>
      </c>
      <c r="O27" s="273" t="str">
        <f>IFERROR(O26/T100,"")</f>
        <v/>
      </c>
      <c r="P27" s="3"/>
      <c r="Q27" s="3"/>
      <c r="R27" s="451"/>
      <c r="S27" s="283" t="s">
        <v>70</v>
      </c>
      <c r="T27" s="273" t="str">
        <f>IFERROR(T26/T164,"")</f>
        <v/>
      </c>
      <c r="U27" s="273" t="str">
        <f>IFERROR(U26/T164,"")</f>
        <v/>
      </c>
      <c r="V27" s="273" t="str">
        <f>IFERROR(V26/T164,"")</f>
        <v/>
      </c>
      <c r="W27" s="273" t="str">
        <f>IFERROR(W26/T164,"")</f>
        <v/>
      </c>
      <c r="AB27" s="142">
        <v>8</v>
      </c>
      <c r="AC27" s="420"/>
      <c r="AD27" s="420"/>
      <c r="AE27" s="164">
        <v>3</v>
      </c>
      <c r="AF27" s="164">
        <v>0</v>
      </c>
      <c r="AG27" s="164">
        <v>0</v>
      </c>
      <c r="AH27" s="164">
        <v>0</v>
      </c>
      <c r="AI27" s="287">
        <f t="shared" si="2"/>
        <v>0</v>
      </c>
      <c r="AJ27" s="172">
        <f t="shared" si="3"/>
        <v>0</v>
      </c>
      <c r="AL27" s="142">
        <v>8</v>
      </c>
      <c r="AM27" s="142"/>
      <c r="AN27" s="288">
        <v>3</v>
      </c>
      <c r="AO27" s="144">
        <v>0</v>
      </c>
      <c r="AP27" s="144">
        <v>0</v>
      </c>
      <c r="AQ27" s="144">
        <v>0</v>
      </c>
      <c r="AR27" s="287">
        <f t="shared" si="4"/>
        <v>0</v>
      </c>
      <c r="AS27" s="172">
        <f t="shared" si="5"/>
        <v>0</v>
      </c>
      <c r="AU27" s="142">
        <v>8</v>
      </c>
      <c r="AV27" s="142"/>
      <c r="AW27" s="144">
        <v>3</v>
      </c>
      <c r="AX27" s="144">
        <v>0</v>
      </c>
      <c r="AY27" s="144">
        <v>0</v>
      </c>
      <c r="AZ27" s="144">
        <v>0</v>
      </c>
      <c r="BA27" s="287">
        <f t="shared" si="6"/>
        <v>0</v>
      </c>
      <c r="BB27" s="172">
        <f t="shared" si="7"/>
        <v>0</v>
      </c>
    </row>
    <row r="28" spans="1:54" ht="20.25" customHeight="1" x14ac:dyDescent="0.25">
      <c r="A28" s="210"/>
      <c r="B28" s="452" t="s">
        <v>365</v>
      </c>
      <c r="C28" s="283" t="s">
        <v>24</v>
      </c>
      <c r="D28" s="273">
        <f>SUM(D22,D24,D26)</f>
        <v>0</v>
      </c>
      <c r="E28" s="273">
        <f>SUM(E22,E24,E26)</f>
        <v>0</v>
      </c>
      <c r="F28" s="273">
        <f>SUM(F22,F24,F26)</f>
        <v>0</v>
      </c>
      <c r="G28" s="273">
        <f>SUM(G22,G24,G26)</f>
        <v>0</v>
      </c>
      <c r="H28"/>
      <c r="I28"/>
      <c r="J28" s="452" t="s">
        <v>365</v>
      </c>
      <c r="K28" s="283" t="s">
        <v>24</v>
      </c>
      <c r="L28" s="273">
        <f>SUM(L22,L24,L26)</f>
        <v>0</v>
      </c>
      <c r="M28" s="273">
        <f>SUM(M22,M24,M26)</f>
        <v>0</v>
      </c>
      <c r="N28" s="273">
        <f>SUM(N22,N24,N26)</f>
        <v>0</v>
      </c>
      <c r="O28" s="273">
        <f>SUM(O22,O24,O26)</f>
        <v>0</v>
      </c>
      <c r="P28" s="3"/>
      <c r="Q28" s="3"/>
      <c r="R28" s="452" t="s">
        <v>365</v>
      </c>
      <c r="S28" s="283" t="s">
        <v>24</v>
      </c>
      <c r="T28" s="273">
        <f>SUM(T22,T24,T26)</f>
        <v>0</v>
      </c>
      <c r="U28" s="273">
        <f>SUM(U22,U24,U26)</f>
        <v>0</v>
      </c>
      <c r="V28" s="273">
        <f>SUM(V22,V24,V26)</f>
        <v>0</v>
      </c>
      <c r="W28" s="273">
        <f>SUM(W22,W24,W26)</f>
        <v>0</v>
      </c>
      <c r="AB28" s="142">
        <v>9</v>
      </c>
      <c r="AC28" s="420"/>
      <c r="AD28" s="420"/>
      <c r="AE28" s="164">
        <v>3</v>
      </c>
      <c r="AF28" s="164">
        <v>0</v>
      </c>
      <c r="AG28" s="164">
        <v>0</v>
      </c>
      <c r="AH28" s="164">
        <v>0</v>
      </c>
      <c r="AI28" s="287">
        <f t="shared" si="2"/>
        <v>0</v>
      </c>
      <c r="AJ28" s="172">
        <f t="shared" si="3"/>
        <v>0</v>
      </c>
      <c r="AL28" s="142">
        <v>9</v>
      </c>
      <c r="AM28" s="142"/>
      <c r="AN28" s="144">
        <v>3</v>
      </c>
      <c r="AO28" s="144">
        <v>0</v>
      </c>
      <c r="AP28" s="144">
        <v>0</v>
      </c>
      <c r="AQ28" s="144">
        <v>0</v>
      </c>
      <c r="AR28" s="287">
        <f t="shared" si="4"/>
        <v>0</v>
      </c>
      <c r="AS28" s="172">
        <f t="shared" si="5"/>
        <v>0</v>
      </c>
      <c r="AU28" s="142">
        <v>9</v>
      </c>
      <c r="AV28" s="142"/>
      <c r="AW28" s="260">
        <v>3</v>
      </c>
      <c r="AX28" s="144">
        <v>0</v>
      </c>
      <c r="AY28" s="144">
        <v>0</v>
      </c>
      <c r="AZ28" s="144">
        <v>0</v>
      </c>
      <c r="BA28" s="287">
        <f t="shared" si="6"/>
        <v>0</v>
      </c>
      <c r="BB28" s="172">
        <f t="shared" si="7"/>
        <v>0</v>
      </c>
    </row>
    <row r="29" spans="1:54" ht="20.25" customHeight="1" x14ac:dyDescent="0.25">
      <c r="A29" s="210"/>
      <c r="B29" s="452"/>
      <c r="C29" s="283" t="s">
        <v>70</v>
      </c>
      <c r="D29" s="275" t="str">
        <f>IFERROR(D28/SUM(D36,L36,T36),"")</f>
        <v/>
      </c>
      <c r="E29" s="275" t="str">
        <f>IFERROR(E28/SUM(D36,L36,T36),"")</f>
        <v/>
      </c>
      <c r="F29" s="275" t="str">
        <f>IFERROR(F28/SUM(D36,L36,T36),"")</f>
        <v/>
      </c>
      <c r="G29" s="275" t="str">
        <f>IFERROR(G28/SUM(D36,L36,T36),"")</f>
        <v/>
      </c>
      <c r="H29"/>
      <c r="I29"/>
      <c r="J29" s="452"/>
      <c r="K29" s="283" t="s">
        <v>70</v>
      </c>
      <c r="L29" s="275" t="str">
        <f>IFERROR(L28/SUM(D100,L100,T100),"")</f>
        <v/>
      </c>
      <c r="M29" s="275" t="str">
        <f>IFERROR(M28/SUM(D100,L100,T100),"")</f>
        <v/>
      </c>
      <c r="N29" s="275" t="str">
        <f>IFERROR(N28/SUM(D100,L100,T100),"")</f>
        <v/>
      </c>
      <c r="O29" s="275" t="str">
        <f>IFERROR(O28/SUM(D100,L100,T100),"")</f>
        <v/>
      </c>
      <c r="P29"/>
      <c r="Q29"/>
      <c r="R29" s="452"/>
      <c r="S29" s="283" t="s">
        <v>70</v>
      </c>
      <c r="T29" s="275" t="str">
        <f>IFERROR(T28/SUM(G165,L164,T164),"")</f>
        <v/>
      </c>
      <c r="U29" s="275" t="str">
        <f>IFERROR(U28/SUM(D164,L164,T164),"")</f>
        <v/>
      </c>
      <c r="V29" s="275" t="str">
        <f>IFERROR(V28/SUM(D164,L164,T164),"")</f>
        <v/>
      </c>
      <c r="W29" s="275" t="str">
        <f>IFERROR(W28/SUM(D164,L164,T164),"")</f>
        <v/>
      </c>
      <c r="AB29" s="142">
        <v>10</v>
      </c>
      <c r="AC29" s="420"/>
      <c r="AD29" s="420"/>
      <c r="AE29" s="164">
        <v>3</v>
      </c>
      <c r="AF29" s="164">
        <v>0</v>
      </c>
      <c r="AG29" s="164">
        <v>0</v>
      </c>
      <c r="AH29" s="164">
        <v>0</v>
      </c>
      <c r="AI29" s="287">
        <f t="shared" si="2"/>
        <v>0</v>
      </c>
      <c r="AJ29" s="172">
        <f t="shared" si="3"/>
        <v>0</v>
      </c>
      <c r="AL29" s="142">
        <v>10</v>
      </c>
      <c r="AM29" s="142"/>
      <c r="AN29" s="144">
        <v>3</v>
      </c>
      <c r="AO29" s="144">
        <v>0</v>
      </c>
      <c r="AP29" s="144">
        <v>0</v>
      </c>
      <c r="AQ29" s="144">
        <v>0</v>
      </c>
      <c r="AR29" s="287">
        <f t="shared" si="4"/>
        <v>0</v>
      </c>
      <c r="AS29" s="172">
        <f t="shared" si="5"/>
        <v>0</v>
      </c>
      <c r="AU29" s="142">
        <v>10</v>
      </c>
      <c r="AV29" s="142"/>
      <c r="AW29" s="260">
        <v>3</v>
      </c>
      <c r="AX29" s="144">
        <v>0</v>
      </c>
      <c r="AY29" s="144">
        <v>0</v>
      </c>
      <c r="AZ29" s="144">
        <v>0</v>
      </c>
      <c r="BA29" s="287">
        <f t="shared" si="6"/>
        <v>0</v>
      </c>
      <c r="BB29" s="172">
        <f t="shared" si="7"/>
        <v>0</v>
      </c>
    </row>
    <row r="30" spans="1:54" ht="29.25" customHeight="1" x14ac:dyDescent="0.25">
      <c r="A30" s="210"/>
      <c r="B30" s="210"/>
      <c r="C30" s="210"/>
      <c r="D30" s="210"/>
      <c r="E30" s="210"/>
      <c r="F30" s="210"/>
      <c r="G30" s="210"/>
      <c r="H30" s="210"/>
      <c r="I30" s="210"/>
      <c r="J30" s="210"/>
      <c r="K30" s="210"/>
      <c r="L30" s="210"/>
      <c r="M30" s="210"/>
      <c r="N30" s="210"/>
      <c r="O30" s="210"/>
      <c r="P30" s="210"/>
      <c r="Q30" s="210"/>
      <c r="AB30" s="142">
        <v>11</v>
      </c>
      <c r="AC30" s="420"/>
      <c r="AD30" s="420"/>
      <c r="AE30" s="164">
        <v>3</v>
      </c>
      <c r="AF30" s="164">
        <v>0</v>
      </c>
      <c r="AG30" s="164">
        <v>0</v>
      </c>
      <c r="AH30" s="164">
        <v>0</v>
      </c>
      <c r="AI30" s="287">
        <f t="shared" si="2"/>
        <v>0</v>
      </c>
      <c r="AJ30" s="172">
        <f t="shared" si="3"/>
        <v>0</v>
      </c>
      <c r="AL30" s="142">
        <v>11</v>
      </c>
      <c r="AM30" s="142"/>
      <c r="AN30" s="288">
        <v>3</v>
      </c>
      <c r="AO30" s="144">
        <v>0</v>
      </c>
      <c r="AP30" s="144">
        <v>0</v>
      </c>
      <c r="AQ30" s="144">
        <v>0</v>
      </c>
      <c r="AR30" s="287">
        <f t="shared" si="4"/>
        <v>0</v>
      </c>
      <c r="AS30" s="172">
        <f t="shared" si="5"/>
        <v>0</v>
      </c>
      <c r="AU30" s="142">
        <v>11</v>
      </c>
      <c r="AV30" s="142"/>
      <c r="AW30" s="260">
        <v>3</v>
      </c>
      <c r="AX30" s="144">
        <v>0</v>
      </c>
      <c r="AY30" s="144">
        <v>0</v>
      </c>
      <c r="AZ30" s="144">
        <v>0</v>
      </c>
      <c r="BA30" s="287">
        <f t="shared" si="6"/>
        <v>0</v>
      </c>
      <c r="BB30" s="172">
        <f t="shared" si="7"/>
        <v>0</v>
      </c>
    </row>
    <row r="31" spans="1:54" ht="29.25" customHeight="1" x14ac:dyDescent="0.25">
      <c r="A31" s="158"/>
      <c r="B31" s="158"/>
      <c r="C31" s="210"/>
      <c r="D31" s="158"/>
      <c r="E31" s="158"/>
      <c r="F31" s="158"/>
      <c r="G31" s="158"/>
      <c r="H31" s="158"/>
      <c r="I31" s="158"/>
      <c r="J31" s="158"/>
      <c r="K31" s="210"/>
      <c r="L31" s="158"/>
      <c r="M31" s="158"/>
      <c r="N31" s="158"/>
      <c r="O31" s="158"/>
      <c r="P31" s="158"/>
      <c r="Q31" s="158"/>
      <c r="AB31" s="142">
        <v>12</v>
      </c>
      <c r="AC31" s="420"/>
      <c r="AD31" s="420"/>
      <c r="AE31" s="164">
        <v>3</v>
      </c>
      <c r="AF31" s="164">
        <v>0</v>
      </c>
      <c r="AG31" s="164">
        <v>0</v>
      </c>
      <c r="AH31" s="164">
        <v>0</v>
      </c>
      <c r="AI31" s="287">
        <f t="shared" si="2"/>
        <v>0</v>
      </c>
      <c r="AJ31" s="172">
        <f t="shared" si="3"/>
        <v>0</v>
      </c>
      <c r="AL31" s="142">
        <v>12</v>
      </c>
      <c r="AM31" s="142"/>
      <c r="AN31" s="288">
        <v>3</v>
      </c>
      <c r="AO31" s="144">
        <v>0</v>
      </c>
      <c r="AP31" s="144">
        <v>0</v>
      </c>
      <c r="AQ31" s="144">
        <v>0</v>
      </c>
      <c r="AR31" s="287">
        <f t="shared" si="4"/>
        <v>0</v>
      </c>
      <c r="AS31" s="172">
        <f t="shared" si="5"/>
        <v>0</v>
      </c>
      <c r="AU31" s="142">
        <v>12</v>
      </c>
      <c r="AV31" s="142"/>
      <c r="AW31" s="144">
        <v>3</v>
      </c>
      <c r="AX31" s="144">
        <v>0</v>
      </c>
      <c r="AY31" s="144">
        <v>0</v>
      </c>
      <c r="AZ31" s="144">
        <v>0</v>
      </c>
      <c r="BA31" s="287">
        <f t="shared" si="6"/>
        <v>0</v>
      </c>
      <c r="BB31" s="172">
        <f t="shared" si="7"/>
        <v>0</v>
      </c>
    </row>
    <row r="32" spans="1:54" ht="28.5" x14ac:dyDescent="0.45">
      <c r="B32" s="475" t="s">
        <v>262</v>
      </c>
      <c r="C32" s="475"/>
      <c r="D32" s="475"/>
      <c r="E32" s="475"/>
      <c r="F32" s="475"/>
      <c r="G32" s="475"/>
      <c r="H32" s="475"/>
      <c r="I32" s="475"/>
      <c r="J32" s="475"/>
      <c r="K32" s="475"/>
      <c r="L32" s="475"/>
      <c r="M32" s="475"/>
      <c r="N32" s="475"/>
      <c r="AB32" s="142">
        <v>13</v>
      </c>
      <c r="AC32" s="420"/>
      <c r="AD32" s="420"/>
      <c r="AE32" s="164">
        <v>3</v>
      </c>
      <c r="AF32" s="164">
        <v>0</v>
      </c>
      <c r="AG32" s="164">
        <v>0</v>
      </c>
      <c r="AH32" s="164">
        <v>0</v>
      </c>
      <c r="AI32" s="287">
        <f t="shared" si="2"/>
        <v>0</v>
      </c>
      <c r="AJ32" s="172">
        <f t="shared" si="3"/>
        <v>0</v>
      </c>
      <c r="AL32" s="142">
        <v>13</v>
      </c>
      <c r="AM32" s="142"/>
      <c r="AN32" s="288">
        <v>3</v>
      </c>
      <c r="AO32" s="144">
        <v>0</v>
      </c>
      <c r="AP32" s="144">
        <v>0</v>
      </c>
      <c r="AQ32" s="144">
        <v>0</v>
      </c>
      <c r="AR32" s="287">
        <f t="shared" si="4"/>
        <v>0</v>
      </c>
      <c r="AS32" s="172">
        <f t="shared" si="5"/>
        <v>0</v>
      </c>
      <c r="AU32" s="142">
        <v>13</v>
      </c>
      <c r="AV32" s="142"/>
      <c r="AW32" s="260">
        <v>3</v>
      </c>
      <c r="AX32" s="144">
        <v>0</v>
      </c>
      <c r="AY32" s="144">
        <v>0</v>
      </c>
      <c r="AZ32" s="144">
        <v>0</v>
      </c>
      <c r="BA32" s="287">
        <f t="shared" si="6"/>
        <v>0</v>
      </c>
      <c r="BB32" s="172">
        <f t="shared" si="7"/>
        <v>0</v>
      </c>
    </row>
    <row r="33" spans="1:54" ht="15.75" customHeight="1" x14ac:dyDescent="0.25">
      <c r="A33" s="277"/>
      <c r="AB33" s="142">
        <v>14</v>
      </c>
      <c r="AC33" s="420"/>
      <c r="AD33" s="420"/>
      <c r="AE33" s="164">
        <v>3</v>
      </c>
      <c r="AF33" s="164">
        <v>0</v>
      </c>
      <c r="AG33" s="164">
        <v>0</v>
      </c>
      <c r="AH33" s="164">
        <v>0</v>
      </c>
      <c r="AI33" s="287">
        <f t="shared" si="2"/>
        <v>0</v>
      </c>
      <c r="AJ33" s="172">
        <f t="shared" si="3"/>
        <v>0</v>
      </c>
      <c r="AL33" s="142">
        <v>14</v>
      </c>
      <c r="AM33" s="142"/>
      <c r="AN33" s="144">
        <v>3</v>
      </c>
      <c r="AO33" s="144">
        <v>0</v>
      </c>
      <c r="AP33" s="144">
        <v>0</v>
      </c>
      <c r="AQ33" s="144">
        <v>0</v>
      </c>
      <c r="AR33" s="287">
        <f t="shared" si="4"/>
        <v>0</v>
      </c>
      <c r="AS33" s="172">
        <f t="shared" si="5"/>
        <v>0</v>
      </c>
      <c r="AU33" s="142">
        <v>14</v>
      </c>
      <c r="AV33" s="142"/>
      <c r="AW33" s="260">
        <v>3</v>
      </c>
      <c r="AX33" s="144">
        <v>0</v>
      </c>
      <c r="AY33" s="144">
        <v>0</v>
      </c>
      <c r="AZ33" s="144">
        <v>0</v>
      </c>
      <c r="BA33" s="287">
        <f t="shared" si="6"/>
        <v>0</v>
      </c>
      <c r="BB33" s="172">
        <f t="shared" si="7"/>
        <v>0</v>
      </c>
    </row>
    <row r="34" spans="1:54" ht="18.75" customHeight="1" x14ac:dyDescent="0.3">
      <c r="A34" s="481" t="s">
        <v>49</v>
      </c>
      <c r="B34" s="449" t="s">
        <v>21</v>
      </c>
      <c r="C34" s="449"/>
      <c r="D34" s="488" t="s">
        <v>50</v>
      </c>
      <c r="E34" s="488"/>
      <c r="F34" s="488"/>
      <c r="G34" s="488"/>
      <c r="I34" s="481" t="s">
        <v>49</v>
      </c>
      <c r="J34" s="449" t="s">
        <v>21</v>
      </c>
      <c r="K34" s="449"/>
      <c r="L34" s="488" t="s">
        <v>51</v>
      </c>
      <c r="M34" s="488"/>
      <c r="N34" s="488"/>
      <c r="O34" s="488"/>
      <c r="Q34" s="481" t="s">
        <v>49</v>
      </c>
      <c r="R34" s="449" t="s">
        <v>21</v>
      </c>
      <c r="S34" s="449"/>
      <c r="T34" s="488" t="s">
        <v>52</v>
      </c>
      <c r="U34" s="488"/>
      <c r="V34" s="488"/>
      <c r="W34" s="488"/>
      <c r="AB34" s="142">
        <v>15</v>
      </c>
      <c r="AC34" s="420"/>
      <c r="AD34" s="420"/>
      <c r="AE34" s="164">
        <v>3</v>
      </c>
      <c r="AF34" s="164">
        <v>0</v>
      </c>
      <c r="AG34" s="164">
        <v>0</v>
      </c>
      <c r="AH34" s="164">
        <v>0</v>
      </c>
      <c r="AI34" s="287">
        <f t="shared" si="2"/>
        <v>0</v>
      </c>
      <c r="AJ34" s="172">
        <f t="shared" si="3"/>
        <v>0</v>
      </c>
      <c r="AL34" s="142">
        <v>15</v>
      </c>
      <c r="AM34" s="142"/>
      <c r="AN34" s="144">
        <v>3</v>
      </c>
      <c r="AO34" s="144">
        <v>0</v>
      </c>
      <c r="AP34" s="144">
        <v>0</v>
      </c>
      <c r="AQ34" s="144">
        <v>0</v>
      </c>
      <c r="AR34" s="287">
        <f t="shared" si="4"/>
        <v>0</v>
      </c>
      <c r="AS34" s="172">
        <f t="shared" si="5"/>
        <v>0</v>
      </c>
      <c r="AU34" s="142">
        <v>15</v>
      </c>
      <c r="AV34" s="142"/>
      <c r="AW34" s="260">
        <v>3</v>
      </c>
      <c r="AX34" s="144">
        <v>0</v>
      </c>
      <c r="AY34" s="144">
        <v>0</v>
      </c>
      <c r="AZ34" s="144">
        <v>0</v>
      </c>
      <c r="BA34" s="287">
        <f t="shared" si="6"/>
        <v>0</v>
      </c>
      <c r="BB34" s="172">
        <f t="shared" si="7"/>
        <v>0</v>
      </c>
    </row>
    <row r="35" spans="1:54" x14ac:dyDescent="0.25">
      <c r="A35" s="481"/>
      <c r="B35" s="450" t="s">
        <v>19</v>
      </c>
      <c r="C35" s="450"/>
      <c r="D35" s="420">
        <v>0</v>
      </c>
      <c r="E35" s="420"/>
      <c r="F35" s="420"/>
      <c r="G35" s="420"/>
      <c r="I35" s="481"/>
      <c r="J35" s="450" t="s">
        <v>19</v>
      </c>
      <c r="K35" s="450"/>
      <c r="L35" s="420">
        <v>0</v>
      </c>
      <c r="M35" s="420"/>
      <c r="N35" s="420"/>
      <c r="O35" s="420"/>
      <c r="Q35" s="481"/>
      <c r="R35" s="450" t="s">
        <v>19</v>
      </c>
      <c r="S35" s="450"/>
      <c r="T35" s="420">
        <v>0</v>
      </c>
      <c r="U35" s="420"/>
      <c r="V35" s="420"/>
      <c r="W35" s="420"/>
      <c r="AB35" s="142">
        <v>16</v>
      </c>
      <c r="AC35" s="420"/>
      <c r="AD35" s="420"/>
      <c r="AE35" s="164">
        <v>3</v>
      </c>
      <c r="AF35" s="164">
        <v>0</v>
      </c>
      <c r="AG35" s="164">
        <v>0</v>
      </c>
      <c r="AH35" s="164">
        <v>0</v>
      </c>
      <c r="AI35" s="287">
        <f t="shared" si="2"/>
        <v>0</v>
      </c>
      <c r="AJ35" s="172">
        <f t="shared" si="3"/>
        <v>0</v>
      </c>
      <c r="AL35" s="142">
        <v>16</v>
      </c>
      <c r="AM35" s="142"/>
      <c r="AN35" s="288">
        <v>3</v>
      </c>
      <c r="AO35" s="144">
        <v>0</v>
      </c>
      <c r="AP35" s="144">
        <v>0</v>
      </c>
      <c r="AQ35" s="144">
        <v>0</v>
      </c>
      <c r="AR35" s="287">
        <f t="shared" si="4"/>
        <v>0</v>
      </c>
      <c r="AS35" s="172">
        <f t="shared" si="5"/>
        <v>0</v>
      </c>
      <c r="AU35" s="142">
        <v>16</v>
      </c>
      <c r="AV35" s="142"/>
      <c r="AW35" s="144">
        <v>3</v>
      </c>
      <c r="AX35" s="144">
        <v>0</v>
      </c>
      <c r="AY35" s="144">
        <v>0</v>
      </c>
      <c r="AZ35" s="144">
        <v>0</v>
      </c>
      <c r="BA35" s="287">
        <f t="shared" si="6"/>
        <v>0</v>
      </c>
      <c r="BB35" s="172">
        <f t="shared" si="7"/>
        <v>0</v>
      </c>
    </row>
    <row r="36" spans="1:54" x14ac:dyDescent="0.25">
      <c r="A36" s="481"/>
      <c r="B36" s="450" t="s">
        <v>22</v>
      </c>
      <c r="C36" s="450"/>
      <c r="D36" s="420">
        <v>0</v>
      </c>
      <c r="E36" s="420"/>
      <c r="F36" s="420"/>
      <c r="G36" s="420"/>
      <c r="I36" s="481"/>
      <c r="J36" s="450" t="s">
        <v>22</v>
      </c>
      <c r="K36" s="450"/>
      <c r="L36" s="420">
        <v>0</v>
      </c>
      <c r="M36" s="420"/>
      <c r="N36" s="420"/>
      <c r="O36" s="420"/>
      <c r="Q36" s="481"/>
      <c r="R36" s="450" t="s">
        <v>22</v>
      </c>
      <c r="S36" s="450"/>
      <c r="T36" s="420">
        <v>0</v>
      </c>
      <c r="U36" s="420"/>
      <c r="V36" s="420"/>
      <c r="W36" s="420"/>
      <c r="AB36" s="142">
        <v>17</v>
      </c>
      <c r="AC36" s="420"/>
      <c r="AD36" s="420"/>
      <c r="AE36" s="164">
        <v>3</v>
      </c>
      <c r="AF36" s="164">
        <v>0</v>
      </c>
      <c r="AG36" s="164">
        <v>0</v>
      </c>
      <c r="AH36" s="164">
        <v>0</v>
      </c>
      <c r="AI36" s="287">
        <f t="shared" si="2"/>
        <v>0</v>
      </c>
      <c r="AJ36" s="172">
        <f t="shared" si="3"/>
        <v>0</v>
      </c>
      <c r="AL36" s="142">
        <v>17</v>
      </c>
      <c r="AM36" s="142"/>
      <c r="AN36" s="288">
        <v>3</v>
      </c>
      <c r="AO36" s="144">
        <v>0</v>
      </c>
      <c r="AP36" s="144">
        <v>0</v>
      </c>
      <c r="AQ36" s="144">
        <v>0</v>
      </c>
      <c r="AR36" s="287">
        <f t="shared" si="4"/>
        <v>0</v>
      </c>
      <c r="AS36" s="172">
        <f t="shared" si="5"/>
        <v>0</v>
      </c>
      <c r="AU36" s="142">
        <v>17</v>
      </c>
      <c r="AV36" s="142"/>
      <c r="AW36" s="260">
        <v>3</v>
      </c>
      <c r="AX36" s="144">
        <v>0</v>
      </c>
      <c r="AY36" s="144">
        <v>0</v>
      </c>
      <c r="AZ36" s="144">
        <v>0</v>
      </c>
      <c r="BA36" s="287">
        <f t="shared" si="6"/>
        <v>0</v>
      </c>
      <c r="BB36" s="172">
        <f t="shared" si="7"/>
        <v>0</v>
      </c>
    </row>
    <row r="37" spans="1:54" ht="15" customHeight="1" x14ac:dyDescent="0.25">
      <c r="A37" s="481"/>
      <c r="B37" s="450" t="s">
        <v>55</v>
      </c>
      <c r="C37" s="450"/>
      <c r="D37" s="492" t="s">
        <v>16</v>
      </c>
      <c r="E37" s="492"/>
      <c r="F37" s="492"/>
      <c r="G37" s="493" t="s">
        <v>32</v>
      </c>
      <c r="I37" s="481"/>
      <c r="J37" s="450" t="s">
        <v>55</v>
      </c>
      <c r="K37" s="450"/>
      <c r="L37" s="492" t="s">
        <v>16</v>
      </c>
      <c r="M37" s="492"/>
      <c r="N37" s="492"/>
      <c r="O37" s="493" t="s">
        <v>32</v>
      </c>
      <c r="Q37" s="481"/>
      <c r="R37" s="450" t="s">
        <v>55</v>
      </c>
      <c r="S37" s="450"/>
      <c r="T37" s="492" t="s">
        <v>16</v>
      </c>
      <c r="U37" s="492"/>
      <c r="V37" s="492"/>
      <c r="W37" s="493" t="s">
        <v>32</v>
      </c>
      <c r="AB37" s="142">
        <v>18</v>
      </c>
      <c r="AC37" s="420"/>
      <c r="AD37" s="420"/>
      <c r="AE37" s="164">
        <v>3</v>
      </c>
      <c r="AF37" s="164">
        <v>0</v>
      </c>
      <c r="AG37" s="164">
        <v>0</v>
      </c>
      <c r="AH37" s="164">
        <v>0</v>
      </c>
      <c r="AI37" s="287">
        <f t="shared" si="2"/>
        <v>0</v>
      </c>
      <c r="AJ37" s="172">
        <f t="shared" si="3"/>
        <v>0</v>
      </c>
      <c r="AL37" s="142">
        <v>18</v>
      </c>
      <c r="AM37" s="142"/>
      <c r="AN37" s="288">
        <v>3</v>
      </c>
      <c r="AO37" s="144">
        <v>0</v>
      </c>
      <c r="AP37" s="144">
        <v>0</v>
      </c>
      <c r="AQ37" s="144">
        <v>0</v>
      </c>
      <c r="AR37" s="287">
        <f t="shared" si="4"/>
        <v>0</v>
      </c>
      <c r="AS37" s="172">
        <f t="shared" si="5"/>
        <v>0</v>
      </c>
      <c r="AU37" s="142">
        <v>18</v>
      </c>
      <c r="AV37" s="142"/>
      <c r="AW37" s="260">
        <v>3</v>
      </c>
      <c r="AX37" s="144">
        <v>0</v>
      </c>
      <c r="AY37" s="144">
        <v>0</v>
      </c>
      <c r="AZ37" s="144">
        <v>0</v>
      </c>
      <c r="BA37" s="287">
        <f t="shared" si="6"/>
        <v>0</v>
      </c>
      <c r="BB37" s="172">
        <f t="shared" si="7"/>
        <v>0</v>
      </c>
    </row>
    <row r="38" spans="1:54" ht="50.25" customHeight="1" x14ac:dyDescent="0.25">
      <c r="A38" s="481"/>
      <c r="B38" s="450"/>
      <c r="C38" s="450"/>
      <c r="D38" s="278" t="s">
        <v>33</v>
      </c>
      <c r="E38" s="278" t="s">
        <v>64</v>
      </c>
      <c r="F38" s="278" t="s">
        <v>15</v>
      </c>
      <c r="G38" s="493"/>
      <c r="I38" s="481"/>
      <c r="J38" s="450"/>
      <c r="K38" s="450"/>
      <c r="L38" s="278" t="s">
        <v>33</v>
      </c>
      <c r="M38" s="278" t="s">
        <v>64</v>
      </c>
      <c r="N38" s="278" t="s">
        <v>15</v>
      </c>
      <c r="O38" s="493"/>
      <c r="Q38" s="481"/>
      <c r="R38" s="450"/>
      <c r="S38" s="450"/>
      <c r="T38" s="278" t="s">
        <v>33</v>
      </c>
      <c r="U38" s="278" t="s">
        <v>64</v>
      </c>
      <c r="V38" s="278" t="s">
        <v>15</v>
      </c>
      <c r="W38" s="493"/>
      <c r="AB38" s="142">
        <v>19</v>
      </c>
      <c r="AC38" s="420"/>
      <c r="AD38" s="420"/>
      <c r="AE38" s="164">
        <v>3</v>
      </c>
      <c r="AF38" s="164">
        <v>0</v>
      </c>
      <c r="AG38" s="164">
        <v>0</v>
      </c>
      <c r="AH38" s="164">
        <v>0</v>
      </c>
      <c r="AI38" s="287">
        <f t="shared" si="2"/>
        <v>0</v>
      </c>
      <c r="AJ38" s="172">
        <f t="shared" si="3"/>
        <v>0</v>
      </c>
      <c r="AL38" s="142">
        <v>19</v>
      </c>
      <c r="AM38" s="142"/>
      <c r="AN38" s="144">
        <v>3</v>
      </c>
      <c r="AO38" s="144">
        <v>0</v>
      </c>
      <c r="AP38" s="144">
        <v>0</v>
      </c>
      <c r="AQ38" s="144">
        <v>0</v>
      </c>
      <c r="AR38" s="287">
        <f t="shared" si="4"/>
        <v>0</v>
      </c>
      <c r="AS38" s="172">
        <f t="shared" si="5"/>
        <v>0</v>
      </c>
      <c r="AU38" s="142">
        <v>19</v>
      </c>
      <c r="AV38" s="142"/>
      <c r="AW38" s="260">
        <v>3</v>
      </c>
      <c r="AX38" s="144">
        <v>0</v>
      </c>
      <c r="AY38" s="144">
        <v>0</v>
      </c>
      <c r="AZ38" s="144">
        <v>0</v>
      </c>
      <c r="BA38" s="287">
        <f t="shared" si="6"/>
        <v>0</v>
      </c>
      <c r="BB38" s="172">
        <f t="shared" si="7"/>
        <v>0</v>
      </c>
    </row>
    <row r="39" spans="1:54" x14ac:dyDescent="0.25">
      <c r="A39" s="481"/>
      <c r="B39" s="450" t="s">
        <v>18</v>
      </c>
      <c r="C39" s="450"/>
      <c r="D39" s="262">
        <f>4*3</f>
        <v>12</v>
      </c>
      <c r="E39" s="262">
        <f>8*3</f>
        <v>24</v>
      </c>
      <c r="F39" s="262">
        <f>4*3</f>
        <v>12</v>
      </c>
      <c r="G39" s="487" t="str">
        <f>IFERROR(SUM(G44:G73)/D36,"")</f>
        <v/>
      </c>
      <c r="I39" s="481"/>
      <c r="J39" s="450" t="s">
        <v>18</v>
      </c>
      <c r="K39" s="450"/>
      <c r="L39" s="262">
        <f>4*3</f>
        <v>12</v>
      </c>
      <c r="M39" s="262">
        <f>8*3</f>
        <v>24</v>
      </c>
      <c r="N39" s="262">
        <f>4*3</f>
        <v>12</v>
      </c>
      <c r="O39" s="487" t="str">
        <f>IFERROR(SUM(O44:O83)/L36,"")</f>
        <v/>
      </c>
      <c r="Q39" s="481"/>
      <c r="R39" s="450" t="s">
        <v>18</v>
      </c>
      <c r="S39" s="450"/>
      <c r="T39" s="262">
        <f>4*3</f>
        <v>12</v>
      </c>
      <c r="U39" s="262">
        <f>8*3</f>
        <v>24</v>
      </c>
      <c r="V39" s="262">
        <f>4*3</f>
        <v>12</v>
      </c>
      <c r="W39" s="487" t="str">
        <f>IFERROR(SUM(W44:W93)/T36,"")</f>
        <v/>
      </c>
      <c r="AB39" s="142">
        <v>20</v>
      </c>
      <c r="AC39" s="420"/>
      <c r="AD39" s="420"/>
      <c r="AE39" s="164">
        <v>3</v>
      </c>
      <c r="AF39" s="164">
        <v>0</v>
      </c>
      <c r="AG39" s="164">
        <v>0</v>
      </c>
      <c r="AH39" s="164">
        <v>0</v>
      </c>
      <c r="AI39" s="287">
        <f t="shared" si="2"/>
        <v>0</v>
      </c>
      <c r="AJ39" s="172">
        <f t="shared" si="3"/>
        <v>0</v>
      </c>
      <c r="AL39" s="142">
        <v>20</v>
      </c>
      <c r="AM39" s="142"/>
      <c r="AN39" s="144">
        <v>3</v>
      </c>
      <c r="AO39" s="144">
        <v>0</v>
      </c>
      <c r="AP39" s="144">
        <v>0</v>
      </c>
      <c r="AQ39" s="144">
        <v>0</v>
      </c>
      <c r="AR39" s="287">
        <f t="shared" si="4"/>
        <v>0</v>
      </c>
      <c r="AS39" s="172">
        <f t="shared" si="5"/>
        <v>0</v>
      </c>
      <c r="AU39" s="142">
        <v>20</v>
      </c>
      <c r="AV39" s="142"/>
      <c r="AW39" s="144">
        <v>3</v>
      </c>
      <c r="AX39" s="144">
        <v>0</v>
      </c>
      <c r="AY39" s="144">
        <v>0</v>
      </c>
      <c r="AZ39" s="144">
        <v>0</v>
      </c>
      <c r="BA39" s="287">
        <f t="shared" si="6"/>
        <v>0</v>
      </c>
      <c r="BB39" s="172">
        <f t="shared" si="7"/>
        <v>0</v>
      </c>
    </row>
    <row r="40" spans="1:54" x14ac:dyDescent="0.25">
      <c r="A40" s="481"/>
      <c r="B40" s="450" t="s">
        <v>53</v>
      </c>
      <c r="C40" s="450"/>
      <c r="D40" s="279" t="str">
        <f>IFERROR(SUM(D44:D73)/D36,"")</f>
        <v/>
      </c>
      <c r="E40" s="279" t="str">
        <f>IFERROR(SUM(E44:E73)/D36,"")</f>
        <v/>
      </c>
      <c r="F40" s="279" t="str">
        <f>IFERROR(SUM(F44:F73)/D36,"")</f>
        <v/>
      </c>
      <c r="G40" s="487"/>
      <c r="I40" s="481"/>
      <c r="J40" s="450" t="s">
        <v>53</v>
      </c>
      <c r="K40" s="450"/>
      <c r="L40" s="279" t="str">
        <f>IFERROR(SUM(L44:L83)/L36,"")</f>
        <v/>
      </c>
      <c r="M40" s="279" t="str">
        <f>IFERROR(SUM(M44:M83)/L36,"")</f>
        <v/>
      </c>
      <c r="N40" s="279" t="str">
        <f>IFERROR(SUM(N44:N83)/L36,"")</f>
        <v/>
      </c>
      <c r="O40" s="487"/>
      <c r="Q40" s="481"/>
      <c r="R40" s="450" t="s">
        <v>53</v>
      </c>
      <c r="S40" s="450"/>
      <c r="T40" s="279" t="str">
        <f>IFERROR(SUM(T44:T93)/T36,"")</f>
        <v/>
      </c>
      <c r="U40" s="279" t="str">
        <f>IFERROR(SUM(U44:U93)/T36,"")</f>
        <v/>
      </c>
      <c r="V40" s="279" t="str">
        <f>IFERROR(SUM(V44:V93)/T36,"")</f>
        <v/>
      </c>
      <c r="W40" s="487"/>
      <c r="AB40" s="142">
        <v>21</v>
      </c>
      <c r="AC40" s="420"/>
      <c r="AD40" s="420"/>
      <c r="AE40" s="164">
        <v>3</v>
      </c>
      <c r="AF40" s="164">
        <v>0</v>
      </c>
      <c r="AG40" s="164">
        <v>0</v>
      </c>
      <c r="AH40" s="164">
        <v>0</v>
      </c>
      <c r="AI40" s="287">
        <f t="shared" si="2"/>
        <v>0</v>
      </c>
      <c r="AJ40" s="172">
        <f t="shared" si="3"/>
        <v>0</v>
      </c>
      <c r="AL40" s="142">
        <v>21</v>
      </c>
      <c r="AM40" s="142"/>
      <c r="AN40" s="288">
        <v>3</v>
      </c>
      <c r="AO40" s="144">
        <v>0</v>
      </c>
      <c r="AP40" s="144">
        <v>0</v>
      </c>
      <c r="AQ40" s="144">
        <v>0</v>
      </c>
      <c r="AR40" s="287">
        <f t="shared" si="4"/>
        <v>0</v>
      </c>
      <c r="AS40" s="172">
        <f t="shared" si="5"/>
        <v>0</v>
      </c>
      <c r="AU40" s="142">
        <v>21</v>
      </c>
      <c r="AV40" s="142"/>
      <c r="AW40" s="260">
        <v>3</v>
      </c>
      <c r="AX40" s="144">
        <v>0</v>
      </c>
      <c r="AY40" s="144">
        <v>0</v>
      </c>
      <c r="AZ40" s="144">
        <v>0</v>
      </c>
      <c r="BA40" s="287">
        <f t="shared" si="6"/>
        <v>0</v>
      </c>
      <c r="BB40" s="172">
        <f t="shared" si="7"/>
        <v>0</v>
      </c>
    </row>
    <row r="41" spans="1:54" ht="30" customHeight="1" x14ac:dyDescent="0.25">
      <c r="I41" s="281"/>
      <c r="AB41" s="142">
        <v>22</v>
      </c>
      <c r="AC41" s="420"/>
      <c r="AD41" s="420"/>
      <c r="AE41" s="164">
        <v>3</v>
      </c>
      <c r="AF41" s="164">
        <v>0</v>
      </c>
      <c r="AG41" s="164">
        <v>0</v>
      </c>
      <c r="AH41" s="164">
        <v>0</v>
      </c>
      <c r="AI41" s="287">
        <f t="shared" si="2"/>
        <v>0</v>
      </c>
      <c r="AJ41" s="172">
        <f>IFERROR(AI41/AE41,"")</f>
        <v>0</v>
      </c>
      <c r="AL41" s="142">
        <v>22</v>
      </c>
      <c r="AM41" s="142"/>
      <c r="AN41" s="288">
        <v>3</v>
      </c>
      <c r="AO41" s="144">
        <v>0</v>
      </c>
      <c r="AP41" s="144">
        <v>0</v>
      </c>
      <c r="AQ41" s="144">
        <v>0</v>
      </c>
      <c r="AR41" s="287">
        <f t="shared" si="4"/>
        <v>0</v>
      </c>
      <c r="AS41" s="172">
        <f t="shared" si="5"/>
        <v>0</v>
      </c>
      <c r="AU41" s="142">
        <v>22</v>
      </c>
      <c r="AV41" s="142"/>
      <c r="AW41" s="260">
        <v>3</v>
      </c>
      <c r="AX41" s="144">
        <v>0</v>
      </c>
      <c r="AY41" s="144">
        <v>0</v>
      </c>
      <c r="AZ41" s="144">
        <v>0</v>
      </c>
      <c r="BA41" s="287">
        <f t="shared" si="6"/>
        <v>0</v>
      </c>
      <c r="BB41" s="172">
        <f t="shared" si="7"/>
        <v>0</v>
      </c>
    </row>
    <row r="42" spans="1:54" ht="13.5" customHeight="1" x14ac:dyDescent="0.25">
      <c r="A42" s="453" t="s">
        <v>24</v>
      </c>
      <c r="B42" s="453" t="s">
        <v>54</v>
      </c>
      <c r="C42" s="453"/>
      <c r="D42" s="476" t="s">
        <v>16</v>
      </c>
      <c r="E42" s="476"/>
      <c r="F42" s="476"/>
      <c r="G42" s="491" t="s">
        <v>32</v>
      </c>
      <c r="I42" s="453" t="s">
        <v>24</v>
      </c>
      <c r="J42" s="453" t="s">
        <v>54</v>
      </c>
      <c r="K42" s="453"/>
      <c r="L42" s="476" t="s">
        <v>16</v>
      </c>
      <c r="M42" s="476"/>
      <c r="N42" s="476"/>
      <c r="O42" s="491" t="s">
        <v>32</v>
      </c>
      <c r="Q42" s="453" t="s">
        <v>24</v>
      </c>
      <c r="R42" s="453" t="s">
        <v>54</v>
      </c>
      <c r="S42" s="453"/>
      <c r="T42" s="476" t="s">
        <v>16</v>
      </c>
      <c r="U42" s="476"/>
      <c r="V42" s="476"/>
      <c r="W42" s="491" t="s">
        <v>32</v>
      </c>
      <c r="AB42" s="142">
        <v>23</v>
      </c>
      <c r="AC42" s="420"/>
      <c r="AD42" s="420"/>
      <c r="AE42" s="164">
        <v>3</v>
      </c>
      <c r="AF42" s="164">
        <v>0</v>
      </c>
      <c r="AG42" s="164">
        <v>0</v>
      </c>
      <c r="AH42" s="164">
        <v>0</v>
      </c>
      <c r="AI42" s="287">
        <f t="shared" si="2"/>
        <v>0</v>
      </c>
      <c r="AJ42" s="172">
        <f t="shared" si="3"/>
        <v>0</v>
      </c>
      <c r="AL42" s="142">
        <v>23</v>
      </c>
      <c r="AM42" s="142"/>
      <c r="AN42" s="288">
        <v>3</v>
      </c>
      <c r="AO42" s="144">
        <v>0</v>
      </c>
      <c r="AP42" s="144">
        <v>0</v>
      </c>
      <c r="AQ42" s="144">
        <v>0</v>
      </c>
      <c r="AR42" s="287">
        <f t="shared" si="4"/>
        <v>0</v>
      </c>
      <c r="AS42" s="172">
        <f t="shared" si="5"/>
        <v>0</v>
      </c>
      <c r="AU42" s="142">
        <v>23</v>
      </c>
      <c r="AV42" s="142"/>
      <c r="AW42" s="260">
        <v>3</v>
      </c>
      <c r="AX42" s="144">
        <v>0</v>
      </c>
      <c r="AY42" s="144">
        <v>0</v>
      </c>
      <c r="AZ42" s="144">
        <v>0</v>
      </c>
      <c r="BA42" s="287">
        <f t="shared" si="6"/>
        <v>0</v>
      </c>
      <c r="BB42" s="172">
        <f t="shared" si="7"/>
        <v>0</v>
      </c>
    </row>
    <row r="43" spans="1:54" ht="60" customHeight="1" x14ac:dyDescent="0.25">
      <c r="A43" s="453"/>
      <c r="B43" s="453"/>
      <c r="C43" s="453"/>
      <c r="D43" s="278" t="s">
        <v>33</v>
      </c>
      <c r="E43" s="278" t="s">
        <v>64</v>
      </c>
      <c r="F43" s="278" t="s">
        <v>15</v>
      </c>
      <c r="G43" s="491"/>
      <c r="I43" s="453"/>
      <c r="J43" s="453"/>
      <c r="K43" s="453"/>
      <c r="L43" s="278" t="s">
        <v>33</v>
      </c>
      <c r="M43" s="278" t="s">
        <v>64</v>
      </c>
      <c r="N43" s="278" t="s">
        <v>15</v>
      </c>
      <c r="O43" s="491"/>
      <c r="Q43" s="453"/>
      <c r="R43" s="453"/>
      <c r="S43" s="453"/>
      <c r="T43" s="278" t="s">
        <v>33</v>
      </c>
      <c r="U43" s="278" t="s">
        <v>64</v>
      </c>
      <c r="V43" s="278" t="s">
        <v>15</v>
      </c>
      <c r="W43" s="491"/>
      <c r="AB43" s="142">
        <v>24</v>
      </c>
      <c r="AC43" s="420"/>
      <c r="AD43" s="420"/>
      <c r="AE43" s="164">
        <v>3</v>
      </c>
      <c r="AF43" s="164">
        <v>0</v>
      </c>
      <c r="AG43" s="164">
        <v>0</v>
      </c>
      <c r="AH43" s="164">
        <v>0</v>
      </c>
      <c r="AI43" s="287">
        <f t="shared" si="2"/>
        <v>0</v>
      </c>
      <c r="AJ43" s="172">
        <f t="shared" si="3"/>
        <v>0</v>
      </c>
      <c r="AL43" s="142">
        <v>24</v>
      </c>
      <c r="AM43" s="142"/>
      <c r="AN43" s="144">
        <v>3</v>
      </c>
      <c r="AO43" s="144">
        <v>0</v>
      </c>
      <c r="AP43" s="144">
        <v>0</v>
      </c>
      <c r="AQ43" s="144">
        <v>0</v>
      </c>
      <c r="AR43" s="287">
        <f t="shared" si="4"/>
        <v>0</v>
      </c>
      <c r="AS43" s="172">
        <f t="shared" si="5"/>
        <v>0</v>
      </c>
      <c r="AU43" s="142">
        <v>24</v>
      </c>
      <c r="AV43" s="142"/>
      <c r="AW43" s="144">
        <v>3</v>
      </c>
      <c r="AX43" s="144">
        <v>0</v>
      </c>
      <c r="AY43" s="144">
        <v>0</v>
      </c>
      <c r="AZ43" s="144">
        <v>0</v>
      </c>
      <c r="BA43" s="287">
        <f t="shared" si="6"/>
        <v>0</v>
      </c>
      <c r="BB43" s="172">
        <f t="shared" si="7"/>
        <v>0</v>
      </c>
    </row>
    <row r="44" spans="1:54" x14ac:dyDescent="0.25">
      <c r="A44" s="142">
        <v>1</v>
      </c>
      <c r="B44" s="420"/>
      <c r="C44" s="420"/>
      <c r="D44" s="142">
        <v>0</v>
      </c>
      <c r="E44" s="142">
        <v>0</v>
      </c>
      <c r="F44" s="142">
        <v>0</v>
      </c>
      <c r="G44" s="280">
        <f t="shared" ref="G44:G73" si="8">SUM(D44:F44)</f>
        <v>0</v>
      </c>
      <c r="I44" s="142">
        <v>1</v>
      </c>
      <c r="J44" s="420"/>
      <c r="K44" s="420"/>
      <c r="L44" s="142">
        <v>0</v>
      </c>
      <c r="M44" s="142">
        <v>0</v>
      </c>
      <c r="N44" s="142">
        <v>0</v>
      </c>
      <c r="O44" s="280">
        <f t="shared" ref="O44:O83" si="9">SUM(L44:N44)</f>
        <v>0</v>
      </c>
      <c r="P44" s="21"/>
      <c r="Q44" s="142">
        <v>1</v>
      </c>
      <c r="R44" s="420"/>
      <c r="S44" s="420"/>
      <c r="T44" s="142">
        <v>0</v>
      </c>
      <c r="U44" s="142">
        <v>0</v>
      </c>
      <c r="V44" s="142">
        <v>0</v>
      </c>
      <c r="W44" s="280">
        <f t="shared" ref="W44:W75" si="10">SUM(T44:V44)</f>
        <v>0</v>
      </c>
      <c r="AB44" s="142">
        <v>25</v>
      </c>
      <c r="AC44" s="420"/>
      <c r="AD44" s="420"/>
      <c r="AE44" s="164">
        <v>3</v>
      </c>
      <c r="AF44" s="164">
        <v>0</v>
      </c>
      <c r="AG44" s="164">
        <v>0</v>
      </c>
      <c r="AH44" s="164">
        <v>0</v>
      </c>
      <c r="AI44" s="287">
        <f t="shared" si="2"/>
        <v>0</v>
      </c>
      <c r="AJ44" s="172">
        <f t="shared" si="3"/>
        <v>0</v>
      </c>
      <c r="AL44" s="142">
        <v>25</v>
      </c>
      <c r="AM44" s="142"/>
      <c r="AN44" s="144">
        <v>3</v>
      </c>
      <c r="AO44" s="144">
        <v>0</v>
      </c>
      <c r="AP44" s="144">
        <v>0</v>
      </c>
      <c r="AQ44" s="144">
        <v>0</v>
      </c>
      <c r="AR44" s="287">
        <f t="shared" si="4"/>
        <v>0</v>
      </c>
      <c r="AS44" s="172">
        <f t="shared" si="5"/>
        <v>0</v>
      </c>
      <c r="AU44" s="142">
        <v>25</v>
      </c>
      <c r="AV44" s="142"/>
      <c r="AW44" s="260">
        <v>3</v>
      </c>
      <c r="AX44" s="144">
        <v>0</v>
      </c>
      <c r="AY44" s="144">
        <v>0</v>
      </c>
      <c r="AZ44" s="144">
        <v>0</v>
      </c>
      <c r="BA44" s="287">
        <f t="shared" si="6"/>
        <v>0</v>
      </c>
      <c r="BB44" s="172">
        <f t="shared" si="7"/>
        <v>0</v>
      </c>
    </row>
    <row r="45" spans="1:54" x14ac:dyDescent="0.25">
      <c r="A45" s="142">
        <v>2</v>
      </c>
      <c r="B45" s="420"/>
      <c r="C45" s="420"/>
      <c r="D45" s="142">
        <v>0</v>
      </c>
      <c r="E45" s="142">
        <v>0</v>
      </c>
      <c r="F45" s="142">
        <v>0</v>
      </c>
      <c r="G45" s="280">
        <f t="shared" si="8"/>
        <v>0</v>
      </c>
      <c r="I45" s="142">
        <v>2</v>
      </c>
      <c r="J45" s="420"/>
      <c r="K45" s="420"/>
      <c r="L45" s="142">
        <v>0</v>
      </c>
      <c r="M45" s="142">
        <v>0</v>
      </c>
      <c r="N45" s="142">
        <v>0</v>
      </c>
      <c r="O45" s="280">
        <f t="shared" si="9"/>
        <v>0</v>
      </c>
      <c r="P45" s="21"/>
      <c r="Q45" s="142">
        <v>2</v>
      </c>
      <c r="R45" s="420"/>
      <c r="S45" s="420"/>
      <c r="T45" s="142">
        <v>0</v>
      </c>
      <c r="U45" s="142">
        <v>0</v>
      </c>
      <c r="V45" s="142">
        <v>0</v>
      </c>
      <c r="W45" s="280">
        <f t="shared" si="10"/>
        <v>0</v>
      </c>
      <c r="AB45" s="142">
        <v>26</v>
      </c>
      <c r="AC45" s="420"/>
      <c r="AD45" s="420"/>
      <c r="AE45" s="164">
        <v>3</v>
      </c>
      <c r="AF45" s="164">
        <v>0</v>
      </c>
      <c r="AG45" s="164">
        <v>0</v>
      </c>
      <c r="AH45" s="164">
        <v>0</v>
      </c>
      <c r="AI45" s="287">
        <f t="shared" si="2"/>
        <v>0</v>
      </c>
      <c r="AJ45" s="172">
        <f t="shared" si="3"/>
        <v>0</v>
      </c>
      <c r="AL45" s="142">
        <v>26</v>
      </c>
      <c r="AM45" s="142"/>
      <c r="AN45" s="288">
        <v>3</v>
      </c>
      <c r="AO45" s="144">
        <v>0</v>
      </c>
      <c r="AP45" s="144">
        <v>0</v>
      </c>
      <c r="AQ45" s="144">
        <v>0</v>
      </c>
      <c r="AR45" s="287">
        <f t="shared" si="4"/>
        <v>0</v>
      </c>
      <c r="AS45" s="172">
        <f t="shared" si="5"/>
        <v>0</v>
      </c>
      <c r="AU45" s="142">
        <v>26</v>
      </c>
      <c r="AV45" s="142"/>
      <c r="AW45" s="260">
        <v>3</v>
      </c>
      <c r="AX45" s="144">
        <v>0</v>
      </c>
      <c r="AY45" s="144">
        <v>0</v>
      </c>
      <c r="AZ45" s="144">
        <v>0</v>
      </c>
      <c r="BA45" s="287">
        <f t="shared" si="6"/>
        <v>0</v>
      </c>
      <c r="BB45" s="172">
        <f t="shared" si="7"/>
        <v>0</v>
      </c>
    </row>
    <row r="46" spans="1:54" x14ac:dyDescent="0.25">
      <c r="A46" s="142">
        <v>3</v>
      </c>
      <c r="B46" s="420"/>
      <c r="C46" s="420"/>
      <c r="D46" s="142">
        <v>0</v>
      </c>
      <c r="E46" s="142">
        <v>0</v>
      </c>
      <c r="F46" s="142">
        <v>0</v>
      </c>
      <c r="G46" s="280">
        <f t="shared" si="8"/>
        <v>0</v>
      </c>
      <c r="I46" s="142">
        <v>3</v>
      </c>
      <c r="J46" s="420"/>
      <c r="K46" s="420"/>
      <c r="L46" s="142">
        <v>0</v>
      </c>
      <c r="M46" s="142">
        <v>0</v>
      </c>
      <c r="N46" s="142">
        <v>0</v>
      </c>
      <c r="O46" s="280">
        <f t="shared" si="9"/>
        <v>0</v>
      </c>
      <c r="P46" s="21"/>
      <c r="Q46" s="142">
        <v>3</v>
      </c>
      <c r="R46" s="420"/>
      <c r="S46" s="420"/>
      <c r="T46" s="142">
        <v>0</v>
      </c>
      <c r="U46" s="142">
        <v>0</v>
      </c>
      <c r="V46" s="142">
        <v>0</v>
      </c>
      <c r="W46" s="280">
        <f t="shared" si="10"/>
        <v>0</v>
      </c>
      <c r="AB46" s="142">
        <v>27</v>
      </c>
      <c r="AC46" s="420"/>
      <c r="AD46" s="420"/>
      <c r="AE46" s="164">
        <v>3</v>
      </c>
      <c r="AF46" s="164">
        <v>0</v>
      </c>
      <c r="AG46" s="164">
        <v>0</v>
      </c>
      <c r="AH46" s="164">
        <v>0</v>
      </c>
      <c r="AI46" s="287">
        <f t="shared" si="2"/>
        <v>0</v>
      </c>
      <c r="AJ46" s="172">
        <f t="shared" si="3"/>
        <v>0</v>
      </c>
      <c r="AL46" s="142">
        <v>27</v>
      </c>
      <c r="AM46" s="142"/>
      <c r="AN46" s="288">
        <v>3</v>
      </c>
      <c r="AO46" s="144">
        <v>0</v>
      </c>
      <c r="AP46" s="144">
        <v>0</v>
      </c>
      <c r="AQ46" s="144">
        <v>0</v>
      </c>
      <c r="AR46" s="287">
        <f t="shared" si="4"/>
        <v>0</v>
      </c>
      <c r="AS46" s="172">
        <f t="shared" si="5"/>
        <v>0</v>
      </c>
      <c r="AU46" s="142">
        <v>27</v>
      </c>
      <c r="AV46" s="142"/>
      <c r="AW46" s="260">
        <v>3</v>
      </c>
      <c r="AX46" s="144">
        <v>0</v>
      </c>
      <c r="AY46" s="144">
        <v>0</v>
      </c>
      <c r="AZ46" s="144">
        <v>0</v>
      </c>
      <c r="BA46" s="287">
        <f t="shared" si="6"/>
        <v>0</v>
      </c>
      <c r="BB46" s="172">
        <f t="shared" si="7"/>
        <v>0</v>
      </c>
    </row>
    <row r="47" spans="1:54" x14ac:dyDescent="0.25">
      <c r="A47" s="142">
        <v>4</v>
      </c>
      <c r="B47" s="420"/>
      <c r="C47" s="420"/>
      <c r="D47" s="142">
        <v>0</v>
      </c>
      <c r="E47" s="142">
        <v>0</v>
      </c>
      <c r="F47" s="142">
        <v>0</v>
      </c>
      <c r="G47" s="280">
        <f t="shared" si="8"/>
        <v>0</v>
      </c>
      <c r="I47" s="142">
        <v>4</v>
      </c>
      <c r="J47" s="420"/>
      <c r="K47" s="420"/>
      <c r="L47" s="142">
        <v>0</v>
      </c>
      <c r="M47" s="142">
        <v>0</v>
      </c>
      <c r="N47" s="142">
        <v>0</v>
      </c>
      <c r="O47" s="280">
        <f t="shared" si="9"/>
        <v>0</v>
      </c>
      <c r="P47" s="21"/>
      <c r="Q47" s="142">
        <v>4</v>
      </c>
      <c r="R47" s="420"/>
      <c r="S47" s="420"/>
      <c r="T47" s="142">
        <v>0</v>
      </c>
      <c r="U47" s="142">
        <v>0</v>
      </c>
      <c r="V47" s="142">
        <v>0</v>
      </c>
      <c r="W47" s="280">
        <f t="shared" si="10"/>
        <v>0</v>
      </c>
      <c r="AB47" s="142">
        <v>28</v>
      </c>
      <c r="AC47" s="420"/>
      <c r="AD47" s="420"/>
      <c r="AE47" s="164">
        <v>3</v>
      </c>
      <c r="AF47" s="164">
        <v>0</v>
      </c>
      <c r="AG47" s="164">
        <v>0</v>
      </c>
      <c r="AH47" s="164">
        <v>0</v>
      </c>
      <c r="AI47" s="287">
        <f t="shared" si="2"/>
        <v>0</v>
      </c>
      <c r="AJ47" s="172">
        <f t="shared" si="3"/>
        <v>0</v>
      </c>
      <c r="AL47" s="142">
        <v>28</v>
      </c>
      <c r="AM47" s="142"/>
      <c r="AN47" s="288">
        <v>3</v>
      </c>
      <c r="AO47" s="144">
        <v>0</v>
      </c>
      <c r="AP47" s="144">
        <v>0</v>
      </c>
      <c r="AQ47" s="144">
        <v>0</v>
      </c>
      <c r="AR47" s="287">
        <f t="shared" si="4"/>
        <v>0</v>
      </c>
      <c r="AS47" s="172">
        <f t="shared" si="5"/>
        <v>0</v>
      </c>
      <c r="AU47" s="142">
        <v>28</v>
      </c>
      <c r="AV47" s="142"/>
      <c r="AW47" s="144">
        <v>3</v>
      </c>
      <c r="AX47" s="144">
        <v>0</v>
      </c>
      <c r="AY47" s="144">
        <v>0</v>
      </c>
      <c r="AZ47" s="144">
        <v>0</v>
      </c>
      <c r="BA47" s="287">
        <f t="shared" si="6"/>
        <v>0</v>
      </c>
      <c r="BB47" s="172">
        <f t="shared" si="7"/>
        <v>0</v>
      </c>
    </row>
    <row r="48" spans="1:54" x14ac:dyDescent="0.25">
      <c r="A48" s="142">
        <v>5</v>
      </c>
      <c r="B48" s="420"/>
      <c r="C48" s="420"/>
      <c r="D48" s="142">
        <v>0</v>
      </c>
      <c r="E48" s="142">
        <v>0</v>
      </c>
      <c r="F48" s="142">
        <v>0</v>
      </c>
      <c r="G48" s="280">
        <f t="shared" si="8"/>
        <v>0</v>
      </c>
      <c r="I48" s="142">
        <v>5</v>
      </c>
      <c r="J48" s="420"/>
      <c r="K48" s="420"/>
      <c r="L48" s="142">
        <v>0</v>
      </c>
      <c r="M48" s="142">
        <v>0</v>
      </c>
      <c r="N48" s="142">
        <v>0</v>
      </c>
      <c r="O48" s="280">
        <f t="shared" si="9"/>
        <v>0</v>
      </c>
      <c r="P48" s="21"/>
      <c r="Q48" s="142">
        <v>5</v>
      </c>
      <c r="R48" s="420"/>
      <c r="S48" s="420"/>
      <c r="T48" s="142">
        <v>0</v>
      </c>
      <c r="U48" s="142">
        <v>0</v>
      </c>
      <c r="V48" s="142">
        <v>0</v>
      </c>
      <c r="W48" s="280">
        <f t="shared" si="10"/>
        <v>0</v>
      </c>
      <c r="AB48" s="142">
        <v>29</v>
      </c>
      <c r="AC48" s="420"/>
      <c r="AD48" s="420"/>
      <c r="AE48" s="164">
        <v>3</v>
      </c>
      <c r="AF48" s="164">
        <v>0</v>
      </c>
      <c r="AG48" s="164">
        <v>0</v>
      </c>
      <c r="AH48" s="164">
        <v>0</v>
      </c>
      <c r="AI48" s="287">
        <f t="shared" si="2"/>
        <v>0</v>
      </c>
      <c r="AJ48" s="172">
        <f t="shared" si="3"/>
        <v>0</v>
      </c>
      <c r="AL48" s="142">
        <v>29</v>
      </c>
      <c r="AM48" s="142"/>
      <c r="AN48" s="144">
        <v>3</v>
      </c>
      <c r="AO48" s="144">
        <v>0</v>
      </c>
      <c r="AP48" s="144">
        <v>0</v>
      </c>
      <c r="AQ48" s="144">
        <v>0</v>
      </c>
      <c r="AR48" s="287">
        <f t="shared" si="4"/>
        <v>0</v>
      </c>
      <c r="AS48" s="172">
        <f t="shared" si="5"/>
        <v>0</v>
      </c>
      <c r="AU48" s="142">
        <v>29</v>
      </c>
      <c r="AV48" s="142"/>
      <c r="AW48" s="260">
        <v>3</v>
      </c>
      <c r="AX48" s="144">
        <v>0</v>
      </c>
      <c r="AY48" s="144">
        <v>0</v>
      </c>
      <c r="AZ48" s="144">
        <v>0</v>
      </c>
      <c r="BA48" s="287">
        <f t="shared" si="6"/>
        <v>0</v>
      </c>
      <c r="BB48" s="172">
        <f t="shared" si="7"/>
        <v>0</v>
      </c>
    </row>
    <row r="49" spans="1:54" x14ac:dyDescent="0.25">
      <c r="A49" s="142">
        <v>6</v>
      </c>
      <c r="B49" s="420"/>
      <c r="C49" s="420"/>
      <c r="D49" s="142">
        <v>0</v>
      </c>
      <c r="E49" s="142">
        <v>0</v>
      </c>
      <c r="F49" s="142">
        <v>0</v>
      </c>
      <c r="G49" s="280">
        <f t="shared" si="8"/>
        <v>0</v>
      </c>
      <c r="I49" s="142">
        <v>6</v>
      </c>
      <c r="J49" s="420"/>
      <c r="K49" s="420"/>
      <c r="L49" s="142">
        <v>0</v>
      </c>
      <c r="M49" s="142">
        <v>0</v>
      </c>
      <c r="N49" s="142">
        <v>0</v>
      </c>
      <c r="O49" s="280">
        <f t="shared" si="9"/>
        <v>0</v>
      </c>
      <c r="P49" s="21"/>
      <c r="Q49" s="142">
        <v>6</v>
      </c>
      <c r="R49" s="420"/>
      <c r="S49" s="420"/>
      <c r="T49" s="142">
        <v>0</v>
      </c>
      <c r="U49" s="142">
        <v>0</v>
      </c>
      <c r="V49" s="142">
        <v>0</v>
      </c>
      <c r="W49" s="280">
        <f t="shared" si="10"/>
        <v>0</v>
      </c>
      <c r="AB49" s="142">
        <v>30</v>
      </c>
      <c r="AC49" s="420"/>
      <c r="AD49" s="420"/>
      <c r="AE49" s="164">
        <v>3</v>
      </c>
      <c r="AF49" s="164">
        <v>0</v>
      </c>
      <c r="AG49" s="164">
        <v>0</v>
      </c>
      <c r="AH49" s="164">
        <v>0</v>
      </c>
      <c r="AI49" s="287">
        <f t="shared" si="2"/>
        <v>0</v>
      </c>
      <c r="AJ49" s="172">
        <f t="shared" si="3"/>
        <v>0</v>
      </c>
      <c r="AL49" s="142">
        <v>30</v>
      </c>
      <c r="AM49" s="142"/>
      <c r="AN49" s="144">
        <v>3</v>
      </c>
      <c r="AO49" s="144">
        <v>0</v>
      </c>
      <c r="AP49" s="144">
        <v>0</v>
      </c>
      <c r="AQ49" s="144">
        <v>0</v>
      </c>
      <c r="AR49" s="287">
        <f t="shared" si="4"/>
        <v>0</v>
      </c>
      <c r="AS49" s="172">
        <f t="shared" si="5"/>
        <v>0</v>
      </c>
      <c r="AU49" s="142">
        <v>30</v>
      </c>
      <c r="AV49" s="142"/>
      <c r="AW49" s="260">
        <v>3</v>
      </c>
      <c r="AX49" s="144">
        <v>0</v>
      </c>
      <c r="AY49" s="144">
        <v>0</v>
      </c>
      <c r="AZ49" s="144">
        <v>0</v>
      </c>
      <c r="BA49" s="287">
        <f t="shared" si="6"/>
        <v>0</v>
      </c>
      <c r="BB49" s="172">
        <f t="shared" si="7"/>
        <v>0</v>
      </c>
    </row>
    <row r="50" spans="1:54" x14ac:dyDescent="0.25">
      <c r="A50" s="142">
        <v>7</v>
      </c>
      <c r="B50" s="420"/>
      <c r="C50" s="420"/>
      <c r="D50" s="142">
        <v>0</v>
      </c>
      <c r="E50" s="142">
        <v>0</v>
      </c>
      <c r="F50" s="142">
        <v>0</v>
      </c>
      <c r="G50" s="280">
        <f t="shared" si="8"/>
        <v>0</v>
      </c>
      <c r="I50" s="142">
        <v>7</v>
      </c>
      <c r="J50" s="420"/>
      <c r="K50" s="420"/>
      <c r="L50" s="142">
        <v>0</v>
      </c>
      <c r="M50" s="142">
        <v>0</v>
      </c>
      <c r="N50" s="142">
        <v>0</v>
      </c>
      <c r="O50" s="280">
        <f t="shared" si="9"/>
        <v>0</v>
      </c>
      <c r="P50" s="21"/>
      <c r="Q50" s="142">
        <v>7</v>
      </c>
      <c r="R50" s="420"/>
      <c r="S50" s="420"/>
      <c r="T50" s="142">
        <v>0</v>
      </c>
      <c r="U50" s="142">
        <v>0</v>
      </c>
      <c r="V50" s="142">
        <v>0</v>
      </c>
      <c r="W50" s="280">
        <f t="shared" si="10"/>
        <v>0</v>
      </c>
      <c r="AL50" s="142">
        <v>31</v>
      </c>
      <c r="AM50" s="142"/>
      <c r="AN50" s="288">
        <v>3</v>
      </c>
      <c r="AO50" s="144">
        <v>0</v>
      </c>
      <c r="AP50" s="144">
        <v>0</v>
      </c>
      <c r="AQ50" s="144">
        <v>0</v>
      </c>
      <c r="AR50" s="287">
        <f t="shared" si="4"/>
        <v>0</v>
      </c>
      <c r="AS50" s="172">
        <f t="shared" si="5"/>
        <v>0</v>
      </c>
      <c r="AU50" s="142">
        <v>31</v>
      </c>
      <c r="AV50" s="142"/>
      <c r="AW50" s="260">
        <v>3</v>
      </c>
      <c r="AX50" s="144">
        <v>0</v>
      </c>
      <c r="AY50" s="144">
        <v>0</v>
      </c>
      <c r="AZ50" s="144">
        <v>0</v>
      </c>
      <c r="BA50" s="287">
        <f t="shared" si="6"/>
        <v>0</v>
      </c>
      <c r="BB50" s="172">
        <f t="shared" si="7"/>
        <v>0</v>
      </c>
    </row>
    <row r="51" spans="1:54" x14ac:dyDescent="0.25">
      <c r="A51" s="142">
        <v>8</v>
      </c>
      <c r="B51" s="420"/>
      <c r="C51" s="420"/>
      <c r="D51" s="142">
        <v>0</v>
      </c>
      <c r="E51" s="142">
        <v>0</v>
      </c>
      <c r="F51" s="142">
        <v>0</v>
      </c>
      <c r="G51" s="280">
        <f t="shared" si="8"/>
        <v>0</v>
      </c>
      <c r="I51" s="142">
        <v>8</v>
      </c>
      <c r="J51" s="420"/>
      <c r="K51" s="420"/>
      <c r="L51" s="142">
        <v>0</v>
      </c>
      <c r="M51" s="142">
        <v>0</v>
      </c>
      <c r="N51" s="142">
        <v>0</v>
      </c>
      <c r="O51" s="280">
        <f t="shared" si="9"/>
        <v>0</v>
      </c>
      <c r="P51" s="21"/>
      <c r="Q51" s="142">
        <v>8</v>
      </c>
      <c r="R51" s="420"/>
      <c r="S51" s="420"/>
      <c r="T51" s="142">
        <v>0</v>
      </c>
      <c r="U51" s="142">
        <v>0</v>
      </c>
      <c r="V51" s="142">
        <v>0</v>
      </c>
      <c r="W51" s="280">
        <f t="shared" si="10"/>
        <v>0</v>
      </c>
      <c r="AL51" s="142">
        <v>32</v>
      </c>
      <c r="AM51" s="142"/>
      <c r="AN51" s="288">
        <v>3</v>
      </c>
      <c r="AO51" s="144">
        <v>0</v>
      </c>
      <c r="AP51" s="144">
        <v>0</v>
      </c>
      <c r="AQ51" s="144">
        <v>0</v>
      </c>
      <c r="AR51" s="287">
        <f t="shared" si="4"/>
        <v>0</v>
      </c>
      <c r="AS51" s="172">
        <f t="shared" si="5"/>
        <v>0</v>
      </c>
      <c r="AU51" s="142">
        <v>32</v>
      </c>
      <c r="AV51" s="142"/>
      <c r="AW51" s="144">
        <v>3</v>
      </c>
      <c r="AX51" s="144">
        <v>0</v>
      </c>
      <c r="AY51" s="144">
        <v>0</v>
      </c>
      <c r="AZ51" s="144">
        <v>0</v>
      </c>
      <c r="BA51" s="287">
        <f t="shared" si="6"/>
        <v>0</v>
      </c>
      <c r="BB51" s="172">
        <f t="shared" si="7"/>
        <v>0</v>
      </c>
    </row>
    <row r="52" spans="1:54" x14ac:dyDescent="0.25">
      <c r="A52" s="142">
        <v>9</v>
      </c>
      <c r="B52" s="420"/>
      <c r="C52" s="420"/>
      <c r="D52" s="142">
        <v>0</v>
      </c>
      <c r="E52" s="142">
        <v>0</v>
      </c>
      <c r="F52" s="142">
        <v>0</v>
      </c>
      <c r="G52" s="280">
        <f t="shared" si="8"/>
        <v>0</v>
      </c>
      <c r="I52" s="142">
        <v>9</v>
      </c>
      <c r="J52" s="420"/>
      <c r="K52" s="420"/>
      <c r="L52" s="142">
        <v>0</v>
      </c>
      <c r="M52" s="142">
        <v>0</v>
      </c>
      <c r="N52" s="142">
        <v>0</v>
      </c>
      <c r="O52" s="280">
        <f t="shared" si="9"/>
        <v>0</v>
      </c>
      <c r="P52" s="21"/>
      <c r="Q52" s="142">
        <v>9</v>
      </c>
      <c r="R52" s="420"/>
      <c r="S52" s="420"/>
      <c r="T52" s="142">
        <v>0</v>
      </c>
      <c r="U52" s="142">
        <v>0</v>
      </c>
      <c r="V52" s="142">
        <v>0</v>
      </c>
      <c r="W52" s="280">
        <f t="shared" si="10"/>
        <v>0</v>
      </c>
      <c r="AL52" s="142">
        <v>33</v>
      </c>
      <c r="AM52" s="142"/>
      <c r="AN52" s="288">
        <v>3</v>
      </c>
      <c r="AO52" s="144">
        <v>0</v>
      </c>
      <c r="AP52" s="144">
        <v>0</v>
      </c>
      <c r="AQ52" s="144">
        <v>0</v>
      </c>
      <c r="AR52" s="287">
        <f t="shared" si="4"/>
        <v>0</v>
      </c>
      <c r="AS52" s="172">
        <f t="shared" si="5"/>
        <v>0</v>
      </c>
      <c r="AU52" s="142">
        <v>33</v>
      </c>
      <c r="AV52" s="142"/>
      <c r="AW52" s="260">
        <v>3</v>
      </c>
      <c r="AX52" s="144">
        <v>0</v>
      </c>
      <c r="AY52" s="144">
        <v>0</v>
      </c>
      <c r="AZ52" s="144">
        <v>0</v>
      </c>
      <c r="BA52" s="287">
        <f t="shared" si="6"/>
        <v>0</v>
      </c>
      <c r="BB52" s="172">
        <f t="shared" si="7"/>
        <v>0</v>
      </c>
    </row>
    <row r="53" spans="1:54" x14ac:dyDescent="0.25">
      <c r="A53" s="142">
        <v>10</v>
      </c>
      <c r="B53" s="420"/>
      <c r="C53" s="420"/>
      <c r="D53" s="142">
        <v>0</v>
      </c>
      <c r="E53" s="142">
        <v>0</v>
      </c>
      <c r="F53" s="142">
        <v>0</v>
      </c>
      <c r="G53" s="280">
        <f t="shared" si="8"/>
        <v>0</v>
      </c>
      <c r="I53" s="142">
        <v>10</v>
      </c>
      <c r="J53" s="420"/>
      <c r="K53" s="420"/>
      <c r="L53" s="142">
        <v>0</v>
      </c>
      <c r="M53" s="142">
        <v>0</v>
      </c>
      <c r="N53" s="142">
        <v>0</v>
      </c>
      <c r="O53" s="280">
        <f t="shared" si="9"/>
        <v>0</v>
      </c>
      <c r="P53" s="21"/>
      <c r="Q53" s="142">
        <v>10</v>
      </c>
      <c r="R53" s="420"/>
      <c r="S53" s="420"/>
      <c r="T53" s="142">
        <v>0</v>
      </c>
      <c r="U53" s="142">
        <v>0</v>
      </c>
      <c r="V53" s="142">
        <v>0</v>
      </c>
      <c r="W53" s="280">
        <f t="shared" si="10"/>
        <v>0</v>
      </c>
      <c r="AL53" s="142">
        <v>34</v>
      </c>
      <c r="AM53" s="142"/>
      <c r="AN53" s="144">
        <v>3</v>
      </c>
      <c r="AO53" s="144">
        <v>0</v>
      </c>
      <c r="AP53" s="144">
        <v>0</v>
      </c>
      <c r="AQ53" s="144">
        <v>0</v>
      </c>
      <c r="AR53" s="287">
        <f t="shared" si="4"/>
        <v>0</v>
      </c>
      <c r="AS53" s="172">
        <f t="shared" si="5"/>
        <v>0</v>
      </c>
      <c r="AU53" s="142">
        <v>34</v>
      </c>
      <c r="AV53" s="142"/>
      <c r="AW53" s="260">
        <v>3</v>
      </c>
      <c r="AX53" s="144">
        <v>0</v>
      </c>
      <c r="AY53" s="144">
        <v>0</v>
      </c>
      <c r="AZ53" s="144">
        <v>0</v>
      </c>
      <c r="BA53" s="287">
        <f t="shared" si="6"/>
        <v>0</v>
      </c>
      <c r="BB53" s="172">
        <f t="shared" si="7"/>
        <v>0</v>
      </c>
    </row>
    <row r="54" spans="1:54" x14ac:dyDescent="0.25">
      <c r="A54" s="142">
        <v>11</v>
      </c>
      <c r="B54" s="420"/>
      <c r="C54" s="420"/>
      <c r="D54" s="142">
        <v>0</v>
      </c>
      <c r="E54" s="142">
        <v>0</v>
      </c>
      <c r="F54" s="142">
        <v>0</v>
      </c>
      <c r="G54" s="280">
        <f t="shared" si="8"/>
        <v>0</v>
      </c>
      <c r="I54" s="142">
        <v>11</v>
      </c>
      <c r="J54" s="420"/>
      <c r="K54" s="420"/>
      <c r="L54" s="142">
        <v>0</v>
      </c>
      <c r="M54" s="142">
        <v>0</v>
      </c>
      <c r="N54" s="142">
        <v>0</v>
      </c>
      <c r="O54" s="280">
        <f t="shared" si="9"/>
        <v>0</v>
      </c>
      <c r="P54" s="21"/>
      <c r="Q54" s="142">
        <v>11</v>
      </c>
      <c r="R54" s="420"/>
      <c r="S54" s="420"/>
      <c r="T54" s="142">
        <v>0</v>
      </c>
      <c r="U54" s="142">
        <v>0</v>
      </c>
      <c r="V54" s="142">
        <v>0</v>
      </c>
      <c r="W54" s="280">
        <f t="shared" si="10"/>
        <v>0</v>
      </c>
      <c r="AL54" s="142">
        <v>35</v>
      </c>
      <c r="AM54" s="142"/>
      <c r="AN54" s="144">
        <v>3</v>
      </c>
      <c r="AO54" s="144">
        <v>0</v>
      </c>
      <c r="AP54" s="144">
        <v>0</v>
      </c>
      <c r="AQ54" s="144">
        <v>0</v>
      </c>
      <c r="AR54" s="287">
        <f t="shared" si="4"/>
        <v>0</v>
      </c>
      <c r="AS54" s="172">
        <f t="shared" si="5"/>
        <v>0</v>
      </c>
      <c r="AU54" s="142">
        <v>35</v>
      </c>
      <c r="AV54" s="142"/>
      <c r="AW54" s="260">
        <v>3</v>
      </c>
      <c r="AX54" s="144">
        <v>0</v>
      </c>
      <c r="AY54" s="144">
        <v>0</v>
      </c>
      <c r="AZ54" s="144">
        <v>0</v>
      </c>
      <c r="BA54" s="287">
        <f t="shared" si="6"/>
        <v>0</v>
      </c>
      <c r="BB54" s="172">
        <f t="shared" si="7"/>
        <v>0</v>
      </c>
    </row>
    <row r="55" spans="1:54" x14ac:dyDescent="0.25">
      <c r="A55" s="142">
        <v>12</v>
      </c>
      <c r="B55" s="420"/>
      <c r="C55" s="420"/>
      <c r="D55" s="142">
        <v>0</v>
      </c>
      <c r="E55" s="142">
        <v>0</v>
      </c>
      <c r="F55" s="142">
        <v>0</v>
      </c>
      <c r="G55" s="280">
        <f t="shared" si="8"/>
        <v>0</v>
      </c>
      <c r="I55" s="142">
        <v>12</v>
      </c>
      <c r="J55" s="420"/>
      <c r="K55" s="420"/>
      <c r="L55" s="142">
        <v>0</v>
      </c>
      <c r="M55" s="142">
        <v>0</v>
      </c>
      <c r="N55" s="142">
        <v>0</v>
      </c>
      <c r="O55" s="280">
        <f t="shared" si="9"/>
        <v>0</v>
      </c>
      <c r="P55" s="21"/>
      <c r="Q55" s="142">
        <v>12</v>
      </c>
      <c r="R55" s="420"/>
      <c r="S55" s="420"/>
      <c r="T55" s="142">
        <v>0</v>
      </c>
      <c r="U55" s="142">
        <v>0</v>
      </c>
      <c r="V55" s="142">
        <v>0</v>
      </c>
      <c r="W55" s="280">
        <f t="shared" si="10"/>
        <v>0</v>
      </c>
      <c r="AL55" s="142">
        <v>36</v>
      </c>
      <c r="AM55" s="142"/>
      <c r="AN55" s="288">
        <v>3</v>
      </c>
      <c r="AO55" s="144">
        <v>0</v>
      </c>
      <c r="AP55" s="144">
        <v>0</v>
      </c>
      <c r="AQ55" s="144">
        <v>0</v>
      </c>
      <c r="AR55" s="287">
        <f t="shared" si="4"/>
        <v>0</v>
      </c>
      <c r="AS55" s="172">
        <f t="shared" si="5"/>
        <v>0</v>
      </c>
      <c r="AU55" s="142">
        <v>36</v>
      </c>
      <c r="AV55" s="142"/>
      <c r="AW55" s="144">
        <v>3</v>
      </c>
      <c r="AX55" s="144">
        <v>0</v>
      </c>
      <c r="AY55" s="144">
        <v>0</v>
      </c>
      <c r="AZ55" s="144">
        <v>0</v>
      </c>
      <c r="BA55" s="287">
        <f t="shared" si="6"/>
        <v>0</v>
      </c>
      <c r="BB55" s="172">
        <f t="shared" si="7"/>
        <v>0</v>
      </c>
    </row>
    <row r="56" spans="1:54" x14ac:dyDescent="0.25">
      <c r="A56" s="142">
        <v>13</v>
      </c>
      <c r="B56" s="420"/>
      <c r="C56" s="420"/>
      <c r="D56" s="142">
        <v>0</v>
      </c>
      <c r="E56" s="142">
        <v>0</v>
      </c>
      <c r="F56" s="142">
        <v>0</v>
      </c>
      <c r="G56" s="280">
        <f t="shared" si="8"/>
        <v>0</v>
      </c>
      <c r="I56" s="142">
        <v>13</v>
      </c>
      <c r="J56" s="420"/>
      <c r="K56" s="420"/>
      <c r="L56" s="142">
        <v>0</v>
      </c>
      <c r="M56" s="142">
        <v>0</v>
      </c>
      <c r="N56" s="142">
        <v>0</v>
      </c>
      <c r="O56" s="280">
        <f t="shared" si="9"/>
        <v>0</v>
      </c>
      <c r="P56" s="21"/>
      <c r="Q56" s="142">
        <v>13</v>
      </c>
      <c r="R56" s="420"/>
      <c r="S56" s="420"/>
      <c r="T56" s="142">
        <v>0</v>
      </c>
      <c r="U56" s="142">
        <v>0</v>
      </c>
      <c r="V56" s="142">
        <v>0</v>
      </c>
      <c r="W56" s="280">
        <f t="shared" si="10"/>
        <v>0</v>
      </c>
      <c r="AL56" s="142">
        <v>37</v>
      </c>
      <c r="AM56" s="142"/>
      <c r="AN56" s="288">
        <v>3</v>
      </c>
      <c r="AO56" s="144">
        <v>0</v>
      </c>
      <c r="AP56" s="144">
        <v>0</v>
      </c>
      <c r="AQ56" s="144">
        <v>0</v>
      </c>
      <c r="AR56" s="287">
        <f t="shared" si="4"/>
        <v>0</v>
      </c>
      <c r="AS56" s="172">
        <f t="shared" si="5"/>
        <v>0</v>
      </c>
      <c r="AU56" s="142">
        <v>37</v>
      </c>
      <c r="AV56" s="142"/>
      <c r="AW56" s="260">
        <v>3</v>
      </c>
      <c r="AX56" s="144">
        <v>0</v>
      </c>
      <c r="AY56" s="144">
        <v>0</v>
      </c>
      <c r="AZ56" s="144">
        <v>0</v>
      </c>
      <c r="BA56" s="287">
        <f t="shared" si="6"/>
        <v>0</v>
      </c>
      <c r="BB56" s="172">
        <f t="shared" si="7"/>
        <v>0</v>
      </c>
    </row>
    <row r="57" spans="1:54" x14ac:dyDescent="0.25">
      <c r="A57" s="142">
        <v>14</v>
      </c>
      <c r="B57" s="420"/>
      <c r="C57" s="420"/>
      <c r="D57" s="142">
        <v>0</v>
      </c>
      <c r="E57" s="142">
        <v>0</v>
      </c>
      <c r="F57" s="142">
        <v>0</v>
      </c>
      <c r="G57" s="280">
        <f t="shared" si="8"/>
        <v>0</v>
      </c>
      <c r="I57" s="142">
        <v>14</v>
      </c>
      <c r="J57" s="420"/>
      <c r="K57" s="420"/>
      <c r="L57" s="142">
        <v>0</v>
      </c>
      <c r="M57" s="142">
        <v>0</v>
      </c>
      <c r="N57" s="142">
        <v>0</v>
      </c>
      <c r="O57" s="280">
        <f t="shared" si="9"/>
        <v>0</v>
      </c>
      <c r="P57" s="21"/>
      <c r="Q57" s="142">
        <v>14</v>
      </c>
      <c r="R57" s="420"/>
      <c r="S57" s="420"/>
      <c r="T57" s="142">
        <v>0</v>
      </c>
      <c r="U57" s="142">
        <v>0</v>
      </c>
      <c r="V57" s="142">
        <v>0</v>
      </c>
      <c r="W57" s="280">
        <f t="shared" si="10"/>
        <v>0</v>
      </c>
      <c r="AL57" s="142">
        <v>38</v>
      </c>
      <c r="AM57" s="142"/>
      <c r="AN57" s="288">
        <v>3</v>
      </c>
      <c r="AO57" s="144">
        <v>0</v>
      </c>
      <c r="AP57" s="144">
        <v>0</v>
      </c>
      <c r="AQ57" s="144">
        <v>0</v>
      </c>
      <c r="AR57" s="287">
        <f t="shared" si="4"/>
        <v>0</v>
      </c>
      <c r="AS57" s="172">
        <f t="shared" si="5"/>
        <v>0</v>
      </c>
      <c r="AU57" s="142">
        <v>38</v>
      </c>
      <c r="AV57" s="142"/>
      <c r="AW57" s="260">
        <v>3</v>
      </c>
      <c r="AX57" s="144">
        <v>0</v>
      </c>
      <c r="AY57" s="144">
        <v>0</v>
      </c>
      <c r="AZ57" s="144">
        <v>0</v>
      </c>
      <c r="BA57" s="287">
        <f t="shared" si="6"/>
        <v>0</v>
      </c>
      <c r="BB57" s="172">
        <f t="shared" si="7"/>
        <v>0</v>
      </c>
    </row>
    <row r="58" spans="1:54" x14ac:dyDescent="0.25">
      <c r="A58" s="142">
        <v>15</v>
      </c>
      <c r="B58" s="420"/>
      <c r="C58" s="420"/>
      <c r="D58" s="142">
        <v>0</v>
      </c>
      <c r="E58" s="142">
        <v>0</v>
      </c>
      <c r="F58" s="142">
        <v>0</v>
      </c>
      <c r="G58" s="280">
        <f t="shared" si="8"/>
        <v>0</v>
      </c>
      <c r="I58" s="142">
        <v>15</v>
      </c>
      <c r="J58" s="420"/>
      <c r="K58" s="420"/>
      <c r="L58" s="142">
        <v>0</v>
      </c>
      <c r="M58" s="142">
        <v>0</v>
      </c>
      <c r="N58" s="142">
        <v>0</v>
      </c>
      <c r="O58" s="280">
        <f t="shared" si="9"/>
        <v>0</v>
      </c>
      <c r="P58" s="21"/>
      <c r="Q58" s="142">
        <v>15</v>
      </c>
      <c r="R58" s="420"/>
      <c r="S58" s="420"/>
      <c r="T58" s="142">
        <v>0</v>
      </c>
      <c r="U58" s="142">
        <v>0</v>
      </c>
      <c r="V58" s="142">
        <v>0</v>
      </c>
      <c r="W58" s="280">
        <f t="shared" si="10"/>
        <v>0</v>
      </c>
      <c r="AL58" s="142">
        <v>39</v>
      </c>
      <c r="AM58" s="142"/>
      <c r="AN58" s="144">
        <v>3</v>
      </c>
      <c r="AO58" s="144">
        <v>0</v>
      </c>
      <c r="AP58" s="144">
        <v>0</v>
      </c>
      <c r="AQ58" s="144">
        <v>0</v>
      </c>
      <c r="AR58" s="287">
        <f t="shared" si="4"/>
        <v>0</v>
      </c>
      <c r="AS58" s="172">
        <f t="shared" si="5"/>
        <v>0</v>
      </c>
      <c r="AU58" s="142">
        <v>39</v>
      </c>
      <c r="AV58" s="142"/>
      <c r="AW58" s="260">
        <v>3</v>
      </c>
      <c r="AX58" s="144">
        <v>0</v>
      </c>
      <c r="AY58" s="144">
        <v>0</v>
      </c>
      <c r="AZ58" s="144">
        <v>0</v>
      </c>
      <c r="BA58" s="287">
        <f t="shared" si="6"/>
        <v>0</v>
      </c>
      <c r="BB58" s="172">
        <f t="shared" si="7"/>
        <v>0</v>
      </c>
    </row>
    <row r="59" spans="1:54" x14ac:dyDescent="0.25">
      <c r="A59" s="142">
        <v>16</v>
      </c>
      <c r="B59" s="420"/>
      <c r="C59" s="420"/>
      <c r="D59" s="142">
        <v>0</v>
      </c>
      <c r="E59" s="142">
        <v>0</v>
      </c>
      <c r="F59" s="142">
        <v>0</v>
      </c>
      <c r="G59" s="280">
        <f t="shared" si="8"/>
        <v>0</v>
      </c>
      <c r="I59" s="142">
        <v>16</v>
      </c>
      <c r="J59" s="420"/>
      <c r="K59" s="420"/>
      <c r="L59" s="142">
        <v>0</v>
      </c>
      <c r="M59" s="142">
        <v>0</v>
      </c>
      <c r="N59" s="142">
        <v>0</v>
      </c>
      <c r="O59" s="280">
        <f t="shared" si="9"/>
        <v>0</v>
      </c>
      <c r="P59" s="21"/>
      <c r="Q59" s="142">
        <v>16</v>
      </c>
      <c r="R59" s="420"/>
      <c r="S59" s="420"/>
      <c r="T59" s="142">
        <v>0</v>
      </c>
      <c r="U59" s="142">
        <v>0</v>
      </c>
      <c r="V59" s="142">
        <v>0</v>
      </c>
      <c r="W59" s="280">
        <f t="shared" si="10"/>
        <v>0</v>
      </c>
      <c r="AL59" s="142">
        <v>40</v>
      </c>
      <c r="AM59" s="142"/>
      <c r="AN59" s="144">
        <v>3</v>
      </c>
      <c r="AO59" s="144">
        <v>0</v>
      </c>
      <c r="AP59" s="144">
        <v>0</v>
      </c>
      <c r="AQ59" s="144">
        <v>0</v>
      </c>
      <c r="AR59" s="287">
        <f t="shared" si="4"/>
        <v>0</v>
      </c>
      <c r="AS59" s="172">
        <f t="shared" si="5"/>
        <v>0</v>
      </c>
      <c r="AU59" s="142">
        <v>40</v>
      </c>
      <c r="AV59" s="142"/>
      <c r="AW59" s="144">
        <v>3</v>
      </c>
      <c r="AX59" s="144">
        <v>0</v>
      </c>
      <c r="AY59" s="144">
        <v>0</v>
      </c>
      <c r="AZ59" s="144">
        <v>0</v>
      </c>
      <c r="BA59" s="287">
        <f t="shared" si="6"/>
        <v>0</v>
      </c>
      <c r="BB59" s="172">
        <f t="shared" si="7"/>
        <v>0</v>
      </c>
    </row>
    <row r="60" spans="1:54" x14ac:dyDescent="0.25">
      <c r="A60" s="142">
        <v>17</v>
      </c>
      <c r="B60" s="420"/>
      <c r="C60" s="420"/>
      <c r="D60" s="142">
        <v>0</v>
      </c>
      <c r="E60" s="142">
        <v>0</v>
      </c>
      <c r="F60" s="142">
        <v>0</v>
      </c>
      <c r="G60" s="280">
        <f t="shared" si="8"/>
        <v>0</v>
      </c>
      <c r="I60" s="142">
        <v>17</v>
      </c>
      <c r="J60" s="420"/>
      <c r="K60" s="420"/>
      <c r="L60" s="142">
        <v>0</v>
      </c>
      <c r="M60" s="142">
        <v>0</v>
      </c>
      <c r="N60" s="142">
        <v>0</v>
      </c>
      <c r="O60" s="280">
        <f t="shared" si="9"/>
        <v>0</v>
      </c>
      <c r="P60" s="21"/>
      <c r="Q60" s="142">
        <v>17</v>
      </c>
      <c r="R60" s="420"/>
      <c r="S60" s="420"/>
      <c r="T60" s="142">
        <v>0</v>
      </c>
      <c r="U60" s="142">
        <v>0</v>
      </c>
      <c r="V60" s="142">
        <v>0</v>
      </c>
      <c r="W60" s="280">
        <f t="shared" si="10"/>
        <v>0</v>
      </c>
      <c r="AS60" s="145" t="str">
        <f t="shared" si="5"/>
        <v/>
      </c>
      <c r="AU60" s="142">
        <v>41</v>
      </c>
      <c r="AV60" s="142"/>
      <c r="AW60" s="260">
        <v>3</v>
      </c>
      <c r="AX60" s="144">
        <v>0</v>
      </c>
      <c r="AY60" s="144">
        <v>0</v>
      </c>
      <c r="AZ60" s="144">
        <v>0</v>
      </c>
      <c r="BA60" s="287">
        <f t="shared" si="6"/>
        <v>0</v>
      </c>
      <c r="BB60" s="172">
        <f t="shared" si="7"/>
        <v>0</v>
      </c>
    </row>
    <row r="61" spans="1:54" x14ac:dyDescent="0.25">
      <c r="A61" s="142">
        <v>18</v>
      </c>
      <c r="B61" s="420"/>
      <c r="C61" s="420"/>
      <c r="D61" s="142">
        <v>0</v>
      </c>
      <c r="E61" s="142">
        <v>0</v>
      </c>
      <c r="F61" s="142">
        <v>0</v>
      </c>
      <c r="G61" s="280">
        <f t="shared" si="8"/>
        <v>0</v>
      </c>
      <c r="I61" s="142">
        <v>18</v>
      </c>
      <c r="J61" s="420"/>
      <c r="K61" s="420"/>
      <c r="L61" s="142">
        <v>0</v>
      </c>
      <c r="M61" s="142">
        <v>0</v>
      </c>
      <c r="N61" s="142">
        <v>0</v>
      </c>
      <c r="O61" s="280">
        <f t="shared" si="9"/>
        <v>0</v>
      </c>
      <c r="P61" s="21"/>
      <c r="Q61" s="142">
        <v>18</v>
      </c>
      <c r="R61" s="420"/>
      <c r="S61" s="420"/>
      <c r="T61" s="142">
        <v>0</v>
      </c>
      <c r="U61" s="142">
        <v>0</v>
      </c>
      <c r="V61" s="142">
        <v>0</v>
      </c>
      <c r="W61" s="280">
        <f t="shared" si="10"/>
        <v>0</v>
      </c>
      <c r="AU61" s="142">
        <v>42</v>
      </c>
      <c r="AV61" s="142"/>
      <c r="AW61" s="260">
        <v>3</v>
      </c>
      <c r="AX61" s="144">
        <v>0</v>
      </c>
      <c r="AY61" s="144">
        <v>0</v>
      </c>
      <c r="AZ61" s="144">
        <v>0</v>
      </c>
      <c r="BA61" s="287">
        <f t="shared" si="6"/>
        <v>0</v>
      </c>
      <c r="BB61" s="172">
        <f t="shared" si="7"/>
        <v>0</v>
      </c>
    </row>
    <row r="62" spans="1:54" x14ac:dyDescent="0.25">
      <c r="A62" s="142">
        <v>19</v>
      </c>
      <c r="B62" s="420"/>
      <c r="C62" s="420"/>
      <c r="D62" s="142">
        <v>0</v>
      </c>
      <c r="E62" s="142">
        <v>0</v>
      </c>
      <c r="F62" s="142">
        <v>0</v>
      </c>
      <c r="G62" s="280">
        <f t="shared" si="8"/>
        <v>0</v>
      </c>
      <c r="I62" s="142">
        <v>19</v>
      </c>
      <c r="J62" s="420"/>
      <c r="K62" s="420"/>
      <c r="L62" s="142">
        <v>0</v>
      </c>
      <c r="M62" s="142">
        <v>0</v>
      </c>
      <c r="N62" s="142">
        <v>0</v>
      </c>
      <c r="O62" s="280">
        <f t="shared" si="9"/>
        <v>0</v>
      </c>
      <c r="P62" s="21"/>
      <c r="Q62" s="142">
        <v>19</v>
      </c>
      <c r="R62" s="420"/>
      <c r="S62" s="420"/>
      <c r="T62" s="142">
        <v>0</v>
      </c>
      <c r="U62" s="142">
        <v>0</v>
      </c>
      <c r="V62" s="142">
        <v>0</v>
      </c>
      <c r="W62" s="280">
        <f t="shared" si="10"/>
        <v>0</v>
      </c>
      <c r="AU62" s="142">
        <v>43</v>
      </c>
      <c r="AV62" s="142"/>
      <c r="AW62" s="260">
        <v>3</v>
      </c>
      <c r="AX62" s="144">
        <v>0</v>
      </c>
      <c r="AY62" s="144">
        <v>0</v>
      </c>
      <c r="AZ62" s="144">
        <v>0</v>
      </c>
      <c r="BA62" s="287">
        <f t="shared" si="6"/>
        <v>0</v>
      </c>
      <c r="BB62" s="172">
        <f t="shared" si="7"/>
        <v>0</v>
      </c>
    </row>
    <row r="63" spans="1:54" x14ac:dyDescent="0.25">
      <c r="A63" s="142">
        <v>20</v>
      </c>
      <c r="B63" s="420"/>
      <c r="C63" s="420"/>
      <c r="D63" s="142">
        <v>0</v>
      </c>
      <c r="E63" s="142">
        <v>0</v>
      </c>
      <c r="F63" s="142">
        <v>0</v>
      </c>
      <c r="G63" s="280">
        <f t="shared" si="8"/>
        <v>0</v>
      </c>
      <c r="I63" s="142">
        <v>20</v>
      </c>
      <c r="J63" s="420"/>
      <c r="K63" s="420"/>
      <c r="L63" s="142">
        <v>0</v>
      </c>
      <c r="M63" s="142">
        <v>0</v>
      </c>
      <c r="N63" s="142">
        <v>0</v>
      </c>
      <c r="O63" s="280">
        <f t="shared" si="9"/>
        <v>0</v>
      </c>
      <c r="P63" s="21"/>
      <c r="Q63" s="142">
        <v>20</v>
      </c>
      <c r="R63" s="420"/>
      <c r="S63" s="420"/>
      <c r="T63" s="142">
        <v>0</v>
      </c>
      <c r="U63" s="142">
        <v>0</v>
      </c>
      <c r="V63" s="142">
        <v>0</v>
      </c>
      <c r="W63" s="280">
        <f t="shared" si="10"/>
        <v>0</v>
      </c>
      <c r="AU63" s="142">
        <v>44</v>
      </c>
      <c r="AV63" s="142"/>
      <c r="AW63" s="144">
        <v>3</v>
      </c>
      <c r="AX63" s="144">
        <v>0</v>
      </c>
      <c r="AY63" s="144">
        <v>0</v>
      </c>
      <c r="AZ63" s="144">
        <v>0</v>
      </c>
      <c r="BA63" s="287">
        <f t="shared" si="6"/>
        <v>0</v>
      </c>
      <c r="BB63" s="172">
        <f t="shared" si="7"/>
        <v>0</v>
      </c>
    </row>
    <row r="64" spans="1:54" x14ac:dyDescent="0.25">
      <c r="A64" s="142">
        <v>21</v>
      </c>
      <c r="B64" s="420"/>
      <c r="C64" s="420"/>
      <c r="D64" s="142">
        <v>0</v>
      </c>
      <c r="E64" s="142">
        <v>0</v>
      </c>
      <c r="F64" s="142">
        <v>0</v>
      </c>
      <c r="G64" s="280">
        <f t="shared" si="8"/>
        <v>0</v>
      </c>
      <c r="I64" s="142">
        <v>21</v>
      </c>
      <c r="J64" s="420"/>
      <c r="K64" s="420"/>
      <c r="L64" s="142">
        <v>0</v>
      </c>
      <c r="M64" s="142">
        <v>0</v>
      </c>
      <c r="N64" s="142">
        <v>0</v>
      </c>
      <c r="O64" s="280">
        <f t="shared" si="9"/>
        <v>0</v>
      </c>
      <c r="P64" s="21"/>
      <c r="Q64" s="142">
        <v>21</v>
      </c>
      <c r="R64" s="420"/>
      <c r="S64" s="420"/>
      <c r="T64" s="142">
        <v>0</v>
      </c>
      <c r="U64" s="142">
        <v>0</v>
      </c>
      <c r="V64" s="142">
        <v>0</v>
      </c>
      <c r="W64" s="280">
        <f t="shared" si="10"/>
        <v>0</v>
      </c>
      <c r="AU64" s="142">
        <v>45</v>
      </c>
      <c r="AV64" s="142"/>
      <c r="AW64" s="260">
        <v>3</v>
      </c>
      <c r="AX64" s="144">
        <v>0</v>
      </c>
      <c r="AY64" s="144">
        <v>0</v>
      </c>
      <c r="AZ64" s="144">
        <v>0</v>
      </c>
      <c r="BA64" s="287">
        <f t="shared" si="6"/>
        <v>0</v>
      </c>
      <c r="BB64" s="172">
        <f t="shared" si="7"/>
        <v>0</v>
      </c>
    </row>
    <row r="65" spans="1:54" x14ac:dyDescent="0.25">
      <c r="A65" s="142">
        <v>22</v>
      </c>
      <c r="B65" s="420"/>
      <c r="C65" s="420"/>
      <c r="D65" s="142">
        <v>0</v>
      </c>
      <c r="E65" s="142">
        <v>0</v>
      </c>
      <c r="F65" s="142">
        <v>0</v>
      </c>
      <c r="G65" s="280">
        <f t="shared" si="8"/>
        <v>0</v>
      </c>
      <c r="I65" s="142">
        <v>22</v>
      </c>
      <c r="J65" s="420"/>
      <c r="K65" s="420"/>
      <c r="L65" s="142">
        <v>0</v>
      </c>
      <c r="M65" s="142">
        <v>0</v>
      </c>
      <c r="N65" s="142">
        <v>0</v>
      </c>
      <c r="O65" s="280">
        <f t="shared" si="9"/>
        <v>0</v>
      </c>
      <c r="P65" s="21"/>
      <c r="Q65" s="142">
        <v>22</v>
      </c>
      <c r="R65" s="420"/>
      <c r="S65" s="420"/>
      <c r="T65" s="142">
        <v>0</v>
      </c>
      <c r="U65" s="142">
        <v>0</v>
      </c>
      <c r="V65" s="142">
        <v>0</v>
      </c>
      <c r="W65" s="280">
        <f t="shared" si="10"/>
        <v>0</v>
      </c>
      <c r="AU65" s="142">
        <v>46</v>
      </c>
      <c r="AV65" s="142"/>
      <c r="AW65" s="260">
        <v>3</v>
      </c>
      <c r="AX65" s="144">
        <v>0</v>
      </c>
      <c r="AY65" s="144">
        <v>0</v>
      </c>
      <c r="AZ65" s="144">
        <v>0</v>
      </c>
      <c r="BA65" s="287">
        <f t="shared" si="6"/>
        <v>0</v>
      </c>
      <c r="BB65" s="172">
        <f t="shared" si="7"/>
        <v>0</v>
      </c>
    </row>
    <row r="66" spans="1:54" x14ac:dyDescent="0.25">
      <c r="A66" s="142">
        <v>23</v>
      </c>
      <c r="B66" s="420"/>
      <c r="C66" s="420"/>
      <c r="D66" s="142">
        <v>0</v>
      </c>
      <c r="E66" s="142">
        <v>0</v>
      </c>
      <c r="F66" s="142">
        <v>0</v>
      </c>
      <c r="G66" s="280">
        <f t="shared" si="8"/>
        <v>0</v>
      </c>
      <c r="I66" s="142">
        <v>23</v>
      </c>
      <c r="J66" s="420"/>
      <c r="K66" s="420"/>
      <c r="L66" s="142">
        <v>0</v>
      </c>
      <c r="M66" s="142">
        <v>0</v>
      </c>
      <c r="N66" s="142">
        <v>0</v>
      </c>
      <c r="O66" s="280">
        <f t="shared" si="9"/>
        <v>0</v>
      </c>
      <c r="P66" s="21"/>
      <c r="Q66" s="142">
        <v>23</v>
      </c>
      <c r="R66" s="420"/>
      <c r="S66" s="420"/>
      <c r="T66" s="142">
        <v>0</v>
      </c>
      <c r="U66" s="142">
        <v>0</v>
      </c>
      <c r="V66" s="142">
        <v>0</v>
      </c>
      <c r="W66" s="280">
        <f t="shared" si="10"/>
        <v>0</v>
      </c>
      <c r="AU66" s="142">
        <v>47</v>
      </c>
      <c r="AV66" s="142"/>
      <c r="AW66" s="260">
        <v>3</v>
      </c>
      <c r="AX66" s="144">
        <v>0</v>
      </c>
      <c r="AY66" s="144">
        <v>0</v>
      </c>
      <c r="AZ66" s="144">
        <v>0</v>
      </c>
      <c r="BA66" s="287">
        <f t="shared" si="6"/>
        <v>0</v>
      </c>
      <c r="BB66" s="172">
        <f t="shared" si="7"/>
        <v>0</v>
      </c>
    </row>
    <row r="67" spans="1:54" x14ac:dyDescent="0.25">
      <c r="A67" s="142">
        <v>24</v>
      </c>
      <c r="B67" s="420"/>
      <c r="C67" s="420"/>
      <c r="D67" s="142">
        <v>0</v>
      </c>
      <c r="E67" s="142">
        <v>0</v>
      </c>
      <c r="F67" s="142">
        <v>0</v>
      </c>
      <c r="G67" s="280">
        <f t="shared" si="8"/>
        <v>0</v>
      </c>
      <c r="I67" s="142">
        <v>24</v>
      </c>
      <c r="J67" s="420"/>
      <c r="K67" s="420"/>
      <c r="L67" s="142">
        <v>0</v>
      </c>
      <c r="M67" s="142">
        <v>0</v>
      </c>
      <c r="N67" s="142">
        <v>0</v>
      </c>
      <c r="O67" s="280">
        <f t="shared" si="9"/>
        <v>0</v>
      </c>
      <c r="P67" s="21"/>
      <c r="Q67" s="142">
        <v>24</v>
      </c>
      <c r="R67" s="420"/>
      <c r="S67" s="420"/>
      <c r="T67" s="142">
        <v>0</v>
      </c>
      <c r="U67" s="142">
        <v>0</v>
      </c>
      <c r="V67" s="142">
        <v>0</v>
      </c>
      <c r="W67" s="280">
        <f t="shared" si="10"/>
        <v>0</v>
      </c>
      <c r="AU67" s="142">
        <v>48</v>
      </c>
      <c r="AV67" s="142"/>
      <c r="AW67" s="144">
        <v>3</v>
      </c>
      <c r="AX67" s="144">
        <v>0</v>
      </c>
      <c r="AY67" s="144">
        <v>0</v>
      </c>
      <c r="AZ67" s="144">
        <v>0</v>
      </c>
      <c r="BA67" s="287">
        <f t="shared" si="6"/>
        <v>0</v>
      </c>
      <c r="BB67" s="172">
        <f t="shared" si="7"/>
        <v>0</v>
      </c>
    </row>
    <row r="68" spans="1:54" x14ac:dyDescent="0.25">
      <c r="A68" s="142">
        <v>25</v>
      </c>
      <c r="B68" s="420"/>
      <c r="C68" s="420"/>
      <c r="D68" s="142">
        <v>0</v>
      </c>
      <c r="E68" s="142">
        <v>0</v>
      </c>
      <c r="F68" s="142">
        <v>0</v>
      </c>
      <c r="G68" s="280">
        <f t="shared" si="8"/>
        <v>0</v>
      </c>
      <c r="I68" s="142">
        <v>25</v>
      </c>
      <c r="J68" s="420"/>
      <c r="K68" s="420"/>
      <c r="L68" s="142">
        <v>0</v>
      </c>
      <c r="M68" s="142">
        <v>0</v>
      </c>
      <c r="N68" s="142">
        <v>0</v>
      </c>
      <c r="O68" s="280">
        <f t="shared" si="9"/>
        <v>0</v>
      </c>
      <c r="P68" s="21"/>
      <c r="Q68" s="142">
        <v>25</v>
      </c>
      <c r="R68" s="420"/>
      <c r="S68" s="420"/>
      <c r="T68" s="142">
        <v>0</v>
      </c>
      <c r="U68" s="142">
        <v>0</v>
      </c>
      <c r="V68" s="142">
        <v>0</v>
      </c>
      <c r="W68" s="280">
        <f t="shared" si="10"/>
        <v>0</v>
      </c>
      <c r="AU68" s="142">
        <v>49</v>
      </c>
      <c r="AV68" s="142"/>
      <c r="AW68" s="260">
        <v>3</v>
      </c>
      <c r="AX68" s="144">
        <v>0</v>
      </c>
      <c r="AY68" s="144">
        <v>0</v>
      </c>
      <c r="AZ68" s="144">
        <v>0</v>
      </c>
      <c r="BA68" s="287">
        <f t="shared" si="6"/>
        <v>0</v>
      </c>
      <c r="BB68" s="172">
        <f t="shared" si="7"/>
        <v>0</v>
      </c>
    </row>
    <row r="69" spans="1:54" x14ac:dyDescent="0.25">
      <c r="A69" s="142">
        <v>26</v>
      </c>
      <c r="B69" s="420"/>
      <c r="C69" s="420"/>
      <c r="D69" s="142">
        <v>0</v>
      </c>
      <c r="E69" s="142">
        <v>0</v>
      </c>
      <c r="F69" s="142">
        <v>0</v>
      </c>
      <c r="G69" s="280">
        <f t="shared" si="8"/>
        <v>0</v>
      </c>
      <c r="I69" s="142">
        <v>26</v>
      </c>
      <c r="J69" s="420"/>
      <c r="K69" s="420"/>
      <c r="L69" s="142">
        <v>0</v>
      </c>
      <c r="M69" s="142">
        <v>0</v>
      </c>
      <c r="N69" s="142">
        <v>0</v>
      </c>
      <c r="O69" s="280">
        <f t="shared" si="9"/>
        <v>0</v>
      </c>
      <c r="P69" s="21"/>
      <c r="Q69" s="142">
        <v>26</v>
      </c>
      <c r="R69" s="420"/>
      <c r="S69" s="420"/>
      <c r="T69" s="142">
        <v>0</v>
      </c>
      <c r="U69" s="142">
        <v>0</v>
      </c>
      <c r="V69" s="142">
        <v>0</v>
      </c>
      <c r="W69" s="280">
        <f t="shared" si="10"/>
        <v>0</v>
      </c>
      <c r="AU69" s="142">
        <v>50</v>
      </c>
      <c r="AV69" s="142"/>
      <c r="AW69" s="260">
        <v>3</v>
      </c>
      <c r="AX69" s="144">
        <v>0</v>
      </c>
      <c r="AY69" s="144">
        <v>0</v>
      </c>
      <c r="AZ69" s="144">
        <v>0</v>
      </c>
      <c r="BA69" s="287">
        <f t="shared" si="6"/>
        <v>0</v>
      </c>
      <c r="BB69" s="172">
        <f t="shared" si="7"/>
        <v>0</v>
      </c>
    </row>
    <row r="70" spans="1:54" x14ac:dyDescent="0.25">
      <c r="A70" s="142">
        <v>27</v>
      </c>
      <c r="B70" s="420"/>
      <c r="C70" s="420"/>
      <c r="D70" s="142">
        <v>0</v>
      </c>
      <c r="E70" s="142">
        <v>0</v>
      </c>
      <c r="F70" s="142">
        <v>0</v>
      </c>
      <c r="G70" s="280">
        <f t="shared" si="8"/>
        <v>0</v>
      </c>
      <c r="I70" s="142">
        <v>27</v>
      </c>
      <c r="J70" s="420"/>
      <c r="K70" s="420"/>
      <c r="L70" s="142">
        <v>0</v>
      </c>
      <c r="M70" s="142">
        <v>0</v>
      </c>
      <c r="N70" s="142">
        <v>0</v>
      </c>
      <c r="O70" s="280">
        <f t="shared" si="9"/>
        <v>0</v>
      </c>
      <c r="P70" s="21"/>
      <c r="Q70" s="142">
        <v>27</v>
      </c>
      <c r="R70" s="420"/>
      <c r="S70" s="420"/>
      <c r="T70" s="142">
        <v>0</v>
      </c>
      <c r="U70" s="142">
        <v>0</v>
      </c>
      <c r="V70" s="142">
        <v>0</v>
      </c>
      <c r="W70" s="280">
        <f t="shared" si="10"/>
        <v>0</v>
      </c>
    </row>
    <row r="71" spans="1:54" x14ac:dyDescent="0.25">
      <c r="A71" s="142">
        <v>28</v>
      </c>
      <c r="B71" s="420"/>
      <c r="C71" s="420"/>
      <c r="D71" s="142">
        <v>0</v>
      </c>
      <c r="E71" s="142">
        <v>0</v>
      </c>
      <c r="F71" s="142">
        <v>0</v>
      </c>
      <c r="G71" s="280">
        <f t="shared" si="8"/>
        <v>0</v>
      </c>
      <c r="I71" s="142">
        <v>28</v>
      </c>
      <c r="J71" s="420"/>
      <c r="K71" s="420"/>
      <c r="L71" s="142">
        <v>0</v>
      </c>
      <c r="M71" s="142">
        <v>0</v>
      </c>
      <c r="N71" s="142">
        <v>0</v>
      </c>
      <c r="O71" s="280">
        <f t="shared" si="9"/>
        <v>0</v>
      </c>
      <c r="P71" s="21"/>
      <c r="Q71" s="142">
        <v>28</v>
      </c>
      <c r="R71" s="420"/>
      <c r="S71" s="420"/>
      <c r="T71" s="142">
        <v>0</v>
      </c>
      <c r="U71" s="142">
        <v>0</v>
      </c>
      <c r="V71" s="142">
        <v>0</v>
      </c>
      <c r="W71" s="280">
        <f t="shared" si="10"/>
        <v>0</v>
      </c>
    </row>
    <row r="72" spans="1:54" x14ac:dyDescent="0.25">
      <c r="A72" s="142">
        <v>29</v>
      </c>
      <c r="B72" s="420"/>
      <c r="C72" s="420"/>
      <c r="D72" s="142">
        <v>0</v>
      </c>
      <c r="E72" s="142">
        <v>0</v>
      </c>
      <c r="F72" s="142">
        <v>0</v>
      </c>
      <c r="G72" s="280">
        <f t="shared" si="8"/>
        <v>0</v>
      </c>
      <c r="I72" s="142">
        <v>29</v>
      </c>
      <c r="J72" s="420"/>
      <c r="K72" s="420"/>
      <c r="L72" s="142">
        <v>0</v>
      </c>
      <c r="M72" s="142">
        <v>0</v>
      </c>
      <c r="N72" s="142">
        <v>0</v>
      </c>
      <c r="O72" s="280">
        <f t="shared" si="9"/>
        <v>0</v>
      </c>
      <c r="P72" s="21"/>
      <c r="Q72" s="142">
        <v>29</v>
      </c>
      <c r="R72" s="420"/>
      <c r="S72" s="420"/>
      <c r="T72" s="142">
        <v>0</v>
      </c>
      <c r="U72" s="142">
        <v>0</v>
      </c>
      <c r="V72" s="142">
        <v>0</v>
      </c>
      <c r="W72" s="280">
        <f t="shared" si="10"/>
        <v>0</v>
      </c>
    </row>
    <row r="73" spans="1:54" x14ac:dyDescent="0.25">
      <c r="A73" s="142">
        <v>30</v>
      </c>
      <c r="B73" s="420"/>
      <c r="C73" s="420"/>
      <c r="D73" s="142">
        <v>0</v>
      </c>
      <c r="E73" s="142">
        <v>0</v>
      </c>
      <c r="F73" s="142">
        <v>0</v>
      </c>
      <c r="G73" s="280">
        <f t="shared" si="8"/>
        <v>0</v>
      </c>
      <c r="I73" s="142">
        <v>30</v>
      </c>
      <c r="J73" s="420"/>
      <c r="K73" s="420"/>
      <c r="L73" s="142">
        <v>0</v>
      </c>
      <c r="M73" s="142">
        <v>0</v>
      </c>
      <c r="N73" s="142">
        <v>0</v>
      </c>
      <c r="O73" s="280">
        <f t="shared" si="9"/>
        <v>0</v>
      </c>
      <c r="P73" s="21"/>
      <c r="Q73" s="142">
        <v>30</v>
      </c>
      <c r="R73" s="420"/>
      <c r="S73" s="420"/>
      <c r="T73" s="142">
        <v>0</v>
      </c>
      <c r="U73" s="142">
        <v>0</v>
      </c>
      <c r="V73" s="142">
        <v>0</v>
      </c>
      <c r="W73" s="280">
        <f t="shared" si="10"/>
        <v>0</v>
      </c>
    </row>
    <row r="74" spans="1:54" x14ac:dyDescent="0.25">
      <c r="A74" s="165"/>
      <c r="B74" s="165"/>
      <c r="C74" s="165"/>
      <c r="D74" s="165"/>
      <c r="E74" s="165"/>
      <c r="F74" s="165"/>
      <c r="G74" s="166"/>
      <c r="I74" s="142">
        <v>31</v>
      </c>
      <c r="J74" s="420"/>
      <c r="K74" s="420"/>
      <c r="L74" s="142">
        <v>0</v>
      </c>
      <c r="M74" s="142">
        <v>0</v>
      </c>
      <c r="N74" s="142">
        <v>0</v>
      </c>
      <c r="O74" s="280">
        <f t="shared" si="9"/>
        <v>0</v>
      </c>
      <c r="P74" s="21"/>
      <c r="Q74" s="142">
        <v>31</v>
      </c>
      <c r="R74" s="420"/>
      <c r="S74" s="420"/>
      <c r="T74" s="142">
        <v>0</v>
      </c>
      <c r="U74" s="142">
        <v>0</v>
      </c>
      <c r="V74" s="142">
        <v>0</v>
      </c>
      <c r="W74" s="280">
        <f t="shared" si="10"/>
        <v>0</v>
      </c>
    </row>
    <row r="75" spans="1:54" x14ac:dyDescent="0.25">
      <c r="A75" s="165"/>
      <c r="B75" s="165"/>
      <c r="C75" s="165"/>
      <c r="D75" s="165"/>
      <c r="E75" s="165"/>
      <c r="F75" s="165"/>
      <c r="G75" s="166"/>
      <c r="I75" s="142">
        <v>32</v>
      </c>
      <c r="J75" s="420"/>
      <c r="K75" s="420"/>
      <c r="L75" s="142">
        <v>0</v>
      </c>
      <c r="M75" s="142">
        <v>0</v>
      </c>
      <c r="N75" s="142">
        <v>0</v>
      </c>
      <c r="O75" s="280">
        <f t="shared" si="9"/>
        <v>0</v>
      </c>
      <c r="P75" s="21"/>
      <c r="Q75" s="142">
        <v>32</v>
      </c>
      <c r="R75" s="420"/>
      <c r="S75" s="420"/>
      <c r="T75" s="142">
        <v>0</v>
      </c>
      <c r="U75" s="142">
        <v>0</v>
      </c>
      <c r="V75" s="142">
        <v>0</v>
      </c>
      <c r="W75" s="280">
        <f t="shared" si="10"/>
        <v>0</v>
      </c>
    </row>
    <row r="76" spans="1:54" x14ac:dyDescent="0.25">
      <c r="A76" s="165"/>
      <c r="B76" s="165"/>
      <c r="C76" s="165"/>
      <c r="D76" s="165"/>
      <c r="E76" s="165"/>
      <c r="F76" s="165"/>
      <c r="G76" s="166"/>
      <c r="I76" s="142">
        <v>33</v>
      </c>
      <c r="J76" s="420"/>
      <c r="K76" s="420"/>
      <c r="L76" s="142">
        <v>0</v>
      </c>
      <c r="M76" s="142">
        <v>0</v>
      </c>
      <c r="N76" s="142">
        <v>0</v>
      </c>
      <c r="O76" s="280">
        <f t="shared" si="9"/>
        <v>0</v>
      </c>
      <c r="P76" s="21"/>
      <c r="Q76" s="142">
        <v>33</v>
      </c>
      <c r="R76" s="420"/>
      <c r="S76" s="420"/>
      <c r="T76" s="142">
        <v>0</v>
      </c>
      <c r="U76" s="142">
        <v>0</v>
      </c>
      <c r="V76" s="142">
        <v>0</v>
      </c>
      <c r="W76" s="280">
        <f t="shared" ref="W76:W93" si="11">SUM(T76:V76)</f>
        <v>0</v>
      </c>
    </row>
    <row r="77" spans="1:54" x14ac:dyDescent="0.25">
      <c r="A77" s="165"/>
      <c r="B77" s="165"/>
      <c r="C77" s="165"/>
      <c r="D77" s="165"/>
      <c r="E77" s="165"/>
      <c r="F77" s="165"/>
      <c r="G77" s="166"/>
      <c r="I77" s="142">
        <v>34</v>
      </c>
      <c r="J77" s="420"/>
      <c r="K77" s="420"/>
      <c r="L77" s="142">
        <v>0</v>
      </c>
      <c r="M77" s="142">
        <v>0</v>
      </c>
      <c r="N77" s="142">
        <v>0</v>
      </c>
      <c r="O77" s="280">
        <f t="shared" si="9"/>
        <v>0</v>
      </c>
      <c r="P77" s="21"/>
      <c r="Q77" s="142">
        <v>34</v>
      </c>
      <c r="R77" s="420"/>
      <c r="S77" s="420"/>
      <c r="T77" s="142">
        <v>0</v>
      </c>
      <c r="U77" s="142">
        <v>0</v>
      </c>
      <c r="V77" s="142">
        <v>0</v>
      </c>
      <c r="W77" s="280">
        <f t="shared" si="11"/>
        <v>0</v>
      </c>
    </row>
    <row r="78" spans="1:54" x14ac:dyDescent="0.25">
      <c r="A78" s="165"/>
      <c r="B78" s="165"/>
      <c r="C78" s="165"/>
      <c r="D78" s="165"/>
      <c r="E78" s="165"/>
      <c r="F78" s="165"/>
      <c r="G78" s="166"/>
      <c r="I78" s="142">
        <v>35</v>
      </c>
      <c r="J78" s="420"/>
      <c r="K78" s="420"/>
      <c r="L78" s="142">
        <v>0</v>
      </c>
      <c r="M78" s="142">
        <v>0</v>
      </c>
      <c r="N78" s="142">
        <v>0</v>
      </c>
      <c r="O78" s="280">
        <f t="shared" si="9"/>
        <v>0</v>
      </c>
      <c r="P78" s="21"/>
      <c r="Q78" s="142">
        <v>35</v>
      </c>
      <c r="R78" s="420"/>
      <c r="S78" s="420"/>
      <c r="T78" s="142">
        <v>0</v>
      </c>
      <c r="U78" s="142">
        <v>0</v>
      </c>
      <c r="V78" s="142">
        <v>0</v>
      </c>
      <c r="W78" s="280">
        <f t="shared" si="11"/>
        <v>0</v>
      </c>
    </row>
    <row r="79" spans="1:54" x14ac:dyDescent="0.25">
      <c r="A79" s="165"/>
      <c r="B79" s="165"/>
      <c r="C79" s="165"/>
      <c r="D79" s="165"/>
      <c r="E79" s="165"/>
      <c r="F79" s="165"/>
      <c r="G79" s="166"/>
      <c r="I79" s="142">
        <v>36</v>
      </c>
      <c r="J79" s="420"/>
      <c r="K79" s="420"/>
      <c r="L79" s="142">
        <v>0</v>
      </c>
      <c r="M79" s="142">
        <v>0</v>
      </c>
      <c r="N79" s="142">
        <v>0</v>
      </c>
      <c r="O79" s="280">
        <f t="shared" si="9"/>
        <v>0</v>
      </c>
      <c r="P79" s="21"/>
      <c r="Q79" s="142">
        <v>36</v>
      </c>
      <c r="R79" s="420"/>
      <c r="S79" s="420"/>
      <c r="T79" s="142">
        <v>0</v>
      </c>
      <c r="U79" s="142">
        <v>0</v>
      </c>
      <c r="V79" s="142">
        <v>0</v>
      </c>
      <c r="W79" s="280">
        <f t="shared" si="11"/>
        <v>0</v>
      </c>
    </row>
    <row r="80" spans="1:54" x14ac:dyDescent="0.25">
      <c r="A80" s="165"/>
      <c r="B80" s="165"/>
      <c r="C80" s="165"/>
      <c r="D80" s="165"/>
      <c r="E80" s="165"/>
      <c r="F80" s="165"/>
      <c r="G80" s="166"/>
      <c r="I80" s="142">
        <v>37</v>
      </c>
      <c r="J80" s="420"/>
      <c r="K80" s="420"/>
      <c r="L80" s="142">
        <v>0</v>
      </c>
      <c r="M80" s="142">
        <v>0</v>
      </c>
      <c r="N80" s="142">
        <v>0</v>
      </c>
      <c r="O80" s="280">
        <f t="shared" si="9"/>
        <v>0</v>
      </c>
      <c r="P80" s="21"/>
      <c r="Q80" s="142">
        <v>37</v>
      </c>
      <c r="R80" s="420"/>
      <c r="S80" s="420"/>
      <c r="T80" s="142">
        <v>0</v>
      </c>
      <c r="U80" s="142">
        <v>0</v>
      </c>
      <c r="V80" s="142">
        <v>0</v>
      </c>
      <c r="W80" s="280">
        <f t="shared" si="11"/>
        <v>0</v>
      </c>
    </row>
    <row r="81" spans="1:23" x14ac:dyDescent="0.25">
      <c r="A81" s="165"/>
      <c r="B81" s="165"/>
      <c r="C81" s="165"/>
      <c r="D81" s="165"/>
      <c r="E81" s="165"/>
      <c r="F81" s="165"/>
      <c r="G81" s="166"/>
      <c r="I81" s="142">
        <v>38</v>
      </c>
      <c r="J81" s="420"/>
      <c r="K81" s="420"/>
      <c r="L81" s="142">
        <v>0</v>
      </c>
      <c r="M81" s="142">
        <v>0</v>
      </c>
      <c r="N81" s="142">
        <v>0</v>
      </c>
      <c r="O81" s="280">
        <f t="shared" si="9"/>
        <v>0</v>
      </c>
      <c r="P81" s="21"/>
      <c r="Q81" s="142">
        <v>38</v>
      </c>
      <c r="R81" s="420"/>
      <c r="S81" s="420"/>
      <c r="T81" s="142">
        <v>0</v>
      </c>
      <c r="U81" s="142">
        <v>0</v>
      </c>
      <c r="V81" s="142">
        <v>0</v>
      </c>
      <c r="W81" s="280">
        <f t="shared" si="11"/>
        <v>0</v>
      </c>
    </row>
    <row r="82" spans="1:23" x14ac:dyDescent="0.25">
      <c r="A82" s="165"/>
      <c r="B82" s="165"/>
      <c r="C82" s="165"/>
      <c r="D82" s="165"/>
      <c r="E82" s="165"/>
      <c r="F82" s="165"/>
      <c r="G82" s="166"/>
      <c r="I82" s="142">
        <v>39</v>
      </c>
      <c r="J82" s="420"/>
      <c r="K82" s="420"/>
      <c r="L82" s="142">
        <v>0</v>
      </c>
      <c r="M82" s="142">
        <v>0</v>
      </c>
      <c r="N82" s="142">
        <v>0</v>
      </c>
      <c r="O82" s="280">
        <f t="shared" si="9"/>
        <v>0</v>
      </c>
      <c r="P82" s="21"/>
      <c r="Q82" s="142">
        <v>39</v>
      </c>
      <c r="R82" s="420"/>
      <c r="S82" s="420"/>
      <c r="T82" s="142">
        <v>0</v>
      </c>
      <c r="U82" s="142">
        <v>0</v>
      </c>
      <c r="V82" s="142">
        <v>0</v>
      </c>
      <c r="W82" s="280">
        <f t="shared" si="11"/>
        <v>0</v>
      </c>
    </row>
    <row r="83" spans="1:23" x14ac:dyDescent="0.25">
      <c r="A83" s="165"/>
      <c r="B83" s="165"/>
      <c r="C83" s="165"/>
      <c r="D83" s="165"/>
      <c r="E83" s="165"/>
      <c r="F83" s="165"/>
      <c r="G83" s="166"/>
      <c r="I83" s="142">
        <v>40</v>
      </c>
      <c r="J83" s="420"/>
      <c r="K83" s="420"/>
      <c r="L83" s="142">
        <v>0</v>
      </c>
      <c r="M83" s="142">
        <v>0</v>
      </c>
      <c r="N83" s="142">
        <v>0</v>
      </c>
      <c r="O83" s="280">
        <f t="shared" si="9"/>
        <v>0</v>
      </c>
      <c r="P83" s="21"/>
      <c r="Q83" s="142">
        <v>40</v>
      </c>
      <c r="R83" s="420"/>
      <c r="S83" s="420"/>
      <c r="T83" s="142">
        <v>0</v>
      </c>
      <c r="U83" s="142">
        <v>0</v>
      </c>
      <c r="V83" s="142">
        <v>0</v>
      </c>
      <c r="W83" s="280">
        <f t="shared" si="11"/>
        <v>0</v>
      </c>
    </row>
    <row r="84" spans="1:23" x14ac:dyDescent="0.25">
      <c r="A84" s="165"/>
      <c r="B84" s="165"/>
      <c r="C84" s="165"/>
      <c r="D84" s="165"/>
      <c r="E84" s="165"/>
      <c r="F84" s="165"/>
      <c r="G84" s="166"/>
      <c r="I84" s="165"/>
      <c r="J84" s="165"/>
      <c r="K84" s="165"/>
      <c r="L84" s="165"/>
      <c r="M84" s="165"/>
      <c r="N84" s="165"/>
      <c r="O84" s="166"/>
      <c r="Q84" s="142">
        <v>41</v>
      </c>
      <c r="R84" s="420"/>
      <c r="S84" s="420"/>
      <c r="T84" s="142">
        <v>0</v>
      </c>
      <c r="U84" s="142">
        <v>0</v>
      </c>
      <c r="V84" s="142">
        <v>0</v>
      </c>
      <c r="W84" s="280">
        <f t="shared" si="11"/>
        <v>0</v>
      </c>
    </row>
    <row r="85" spans="1:23" x14ac:dyDescent="0.25">
      <c r="A85" s="165"/>
      <c r="B85" s="165"/>
      <c r="C85" s="165"/>
      <c r="D85" s="165"/>
      <c r="E85" s="165"/>
      <c r="F85" s="165"/>
      <c r="G85" s="166"/>
      <c r="I85" s="165"/>
      <c r="J85" s="165"/>
      <c r="K85" s="165"/>
      <c r="L85" s="165"/>
      <c r="M85" s="165"/>
      <c r="N85" s="165"/>
      <c r="O85" s="166"/>
      <c r="Q85" s="142">
        <v>42</v>
      </c>
      <c r="R85" s="420"/>
      <c r="S85" s="420"/>
      <c r="T85" s="142">
        <v>0</v>
      </c>
      <c r="U85" s="142">
        <v>0</v>
      </c>
      <c r="V85" s="142">
        <v>0</v>
      </c>
      <c r="W85" s="280">
        <f t="shared" si="11"/>
        <v>0</v>
      </c>
    </row>
    <row r="86" spans="1:23" x14ac:dyDescent="0.25">
      <c r="A86" s="165"/>
      <c r="B86" s="165"/>
      <c r="C86" s="165"/>
      <c r="D86" s="165"/>
      <c r="E86" s="165"/>
      <c r="F86" s="165"/>
      <c r="G86" s="166"/>
      <c r="I86" s="165"/>
      <c r="J86" s="165"/>
      <c r="K86" s="165"/>
      <c r="L86" s="165"/>
      <c r="M86" s="165"/>
      <c r="N86" s="165"/>
      <c r="O86" s="166"/>
      <c r="Q86" s="142">
        <v>43</v>
      </c>
      <c r="R86" s="420"/>
      <c r="S86" s="420"/>
      <c r="T86" s="142">
        <v>0</v>
      </c>
      <c r="U86" s="142">
        <v>0</v>
      </c>
      <c r="V86" s="142">
        <v>0</v>
      </c>
      <c r="W86" s="280">
        <f t="shared" si="11"/>
        <v>0</v>
      </c>
    </row>
    <row r="87" spans="1:23" x14ac:dyDescent="0.25">
      <c r="A87" s="165"/>
      <c r="B87" s="165"/>
      <c r="C87" s="165"/>
      <c r="D87" s="165"/>
      <c r="E87" s="165"/>
      <c r="F87" s="165"/>
      <c r="G87" s="166"/>
      <c r="I87" s="165"/>
      <c r="J87" s="165"/>
      <c r="K87" s="165"/>
      <c r="L87" s="165"/>
      <c r="M87" s="165"/>
      <c r="N87" s="165"/>
      <c r="O87" s="166"/>
      <c r="Q87" s="142">
        <v>44</v>
      </c>
      <c r="R87" s="420"/>
      <c r="S87" s="420"/>
      <c r="T87" s="142">
        <v>0</v>
      </c>
      <c r="U87" s="142">
        <v>0</v>
      </c>
      <c r="V87" s="142">
        <v>0</v>
      </c>
      <c r="W87" s="280">
        <f t="shared" si="11"/>
        <v>0</v>
      </c>
    </row>
    <row r="88" spans="1:23" x14ac:dyDescent="0.25">
      <c r="A88" s="165"/>
      <c r="B88" s="165"/>
      <c r="C88" s="165"/>
      <c r="D88" s="165"/>
      <c r="E88" s="165"/>
      <c r="F88" s="165"/>
      <c r="G88" s="166"/>
      <c r="I88" s="165"/>
      <c r="J88" s="165"/>
      <c r="K88" s="165"/>
      <c r="L88" s="165"/>
      <c r="M88" s="165"/>
      <c r="N88" s="165"/>
      <c r="O88" s="166"/>
      <c r="Q88" s="142">
        <v>45</v>
      </c>
      <c r="R88" s="420"/>
      <c r="S88" s="420"/>
      <c r="T88" s="142">
        <v>0</v>
      </c>
      <c r="U88" s="142">
        <v>0</v>
      </c>
      <c r="V88" s="142">
        <v>0</v>
      </c>
      <c r="W88" s="280">
        <f t="shared" si="11"/>
        <v>0</v>
      </c>
    </row>
    <row r="89" spans="1:23" x14ac:dyDescent="0.25">
      <c r="A89" s="165"/>
      <c r="B89" s="165"/>
      <c r="C89" s="165"/>
      <c r="D89" s="165"/>
      <c r="E89" s="165"/>
      <c r="F89" s="165"/>
      <c r="G89" s="166"/>
      <c r="I89" s="165"/>
      <c r="J89" s="165"/>
      <c r="K89" s="165"/>
      <c r="L89" s="165"/>
      <c r="M89" s="165"/>
      <c r="N89" s="165"/>
      <c r="O89" s="166"/>
      <c r="Q89" s="142">
        <v>46</v>
      </c>
      <c r="R89" s="420"/>
      <c r="S89" s="420"/>
      <c r="T89" s="142">
        <v>0</v>
      </c>
      <c r="U89" s="142">
        <v>0</v>
      </c>
      <c r="V89" s="142">
        <v>0</v>
      </c>
      <c r="W89" s="280">
        <f t="shared" si="11"/>
        <v>0</v>
      </c>
    </row>
    <row r="90" spans="1:23" x14ac:dyDescent="0.25">
      <c r="A90" s="165"/>
      <c r="B90" s="165"/>
      <c r="C90" s="165"/>
      <c r="D90" s="165"/>
      <c r="E90" s="165"/>
      <c r="F90" s="165"/>
      <c r="G90" s="166"/>
      <c r="I90" s="165"/>
      <c r="J90" s="165"/>
      <c r="K90" s="165"/>
      <c r="L90" s="165"/>
      <c r="M90" s="165"/>
      <c r="N90" s="165"/>
      <c r="O90" s="166"/>
      <c r="Q90" s="142">
        <v>47</v>
      </c>
      <c r="R90" s="420"/>
      <c r="S90" s="420"/>
      <c r="T90" s="142">
        <v>0</v>
      </c>
      <c r="U90" s="142">
        <v>0</v>
      </c>
      <c r="V90" s="142">
        <v>0</v>
      </c>
      <c r="W90" s="280">
        <f t="shared" si="11"/>
        <v>0</v>
      </c>
    </row>
    <row r="91" spans="1:23" x14ac:dyDescent="0.25">
      <c r="A91" s="165"/>
      <c r="B91" s="165"/>
      <c r="C91" s="165"/>
      <c r="D91" s="165"/>
      <c r="E91" s="165"/>
      <c r="F91" s="165"/>
      <c r="G91" s="166"/>
      <c r="I91" s="165"/>
      <c r="J91" s="165"/>
      <c r="K91" s="165"/>
      <c r="L91" s="165"/>
      <c r="M91" s="165"/>
      <c r="N91" s="165"/>
      <c r="O91" s="166"/>
      <c r="Q91" s="142">
        <v>48</v>
      </c>
      <c r="R91" s="420"/>
      <c r="S91" s="420"/>
      <c r="T91" s="142">
        <v>0</v>
      </c>
      <c r="U91" s="142">
        <v>0</v>
      </c>
      <c r="V91" s="142">
        <v>0</v>
      </c>
      <c r="W91" s="280">
        <f t="shared" si="11"/>
        <v>0</v>
      </c>
    </row>
    <row r="92" spans="1:23" x14ac:dyDescent="0.25">
      <c r="A92" s="165"/>
      <c r="B92" s="165"/>
      <c r="C92" s="165"/>
      <c r="D92" s="165"/>
      <c r="E92" s="165"/>
      <c r="F92" s="165"/>
      <c r="G92" s="166"/>
      <c r="I92" s="165"/>
      <c r="J92" s="165"/>
      <c r="K92" s="165"/>
      <c r="L92" s="165"/>
      <c r="M92" s="165"/>
      <c r="N92" s="165"/>
      <c r="O92" s="166"/>
      <c r="Q92" s="142">
        <v>49</v>
      </c>
      <c r="R92" s="420"/>
      <c r="S92" s="420"/>
      <c r="T92" s="142">
        <v>0</v>
      </c>
      <c r="U92" s="142">
        <v>0</v>
      </c>
      <c r="V92" s="142">
        <v>0</v>
      </c>
      <c r="W92" s="280">
        <f t="shared" si="11"/>
        <v>0</v>
      </c>
    </row>
    <row r="93" spans="1:23" x14ac:dyDescent="0.25">
      <c r="A93" s="165"/>
      <c r="B93" s="165"/>
      <c r="C93" s="165"/>
      <c r="D93" s="165"/>
      <c r="E93" s="165"/>
      <c r="F93" s="165"/>
      <c r="G93" s="166"/>
      <c r="I93" s="165"/>
      <c r="J93" s="165"/>
      <c r="K93" s="165"/>
      <c r="L93" s="165"/>
      <c r="M93" s="165"/>
      <c r="N93" s="165"/>
      <c r="O93" s="166"/>
      <c r="Q93" s="142">
        <v>50</v>
      </c>
      <c r="R93" s="420"/>
      <c r="S93" s="420"/>
      <c r="T93" s="142">
        <v>0</v>
      </c>
      <c r="U93" s="142">
        <v>0</v>
      </c>
      <c r="V93" s="142">
        <v>0</v>
      </c>
      <c r="W93" s="280">
        <f t="shared" si="11"/>
        <v>0</v>
      </c>
    </row>
    <row r="94" spans="1:23" x14ac:dyDescent="0.25">
      <c r="A94" s="165"/>
      <c r="B94" s="165"/>
      <c r="C94" s="165"/>
      <c r="D94" s="165"/>
      <c r="E94" s="165"/>
      <c r="F94" s="165"/>
      <c r="G94" s="166"/>
      <c r="I94" s="165"/>
      <c r="J94" s="165"/>
      <c r="K94" s="165"/>
      <c r="L94" s="165"/>
      <c r="M94" s="165"/>
      <c r="N94" s="165"/>
      <c r="O94" s="166"/>
      <c r="Q94" s="276"/>
      <c r="R94" s="276"/>
      <c r="S94" s="276"/>
      <c r="T94" s="276"/>
      <c r="U94" s="276"/>
      <c r="V94" s="276"/>
      <c r="W94" s="282"/>
    </row>
    <row r="96" spans="1:23" ht="28.5" x14ac:dyDescent="0.45">
      <c r="B96" s="475" t="s">
        <v>263</v>
      </c>
      <c r="C96" s="475"/>
      <c r="D96" s="475"/>
      <c r="E96" s="475"/>
      <c r="F96" s="475"/>
      <c r="G96" s="475"/>
      <c r="H96" s="475"/>
      <c r="I96" s="475"/>
      <c r="J96" s="475"/>
      <c r="K96" s="475"/>
      <c r="L96" s="475"/>
      <c r="M96" s="475"/>
      <c r="N96" s="475"/>
    </row>
    <row r="97" spans="1:23" x14ac:dyDescent="0.25">
      <c r="A97" s="159"/>
    </row>
    <row r="98" spans="1:23" ht="18.75" x14ac:dyDescent="0.3">
      <c r="A98" s="471" t="s">
        <v>49</v>
      </c>
      <c r="B98" s="449" t="s">
        <v>21</v>
      </c>
      <c r="C98" s="449"/>
      <c r="D98" s="469" t="s">
        <v>50</v>
      </c>
      <c r="E98" s="469"/>
      <c r="F98" s="469"/>
      <c r="G98" s="469"/>
      <c r="I98" s="470" t="s">
        <v>49</v>
      </c>
      <c r="J98" s="449" t="s">
        <v>21</v>
      </c>
      <c r="K98" s="449"/>
      <c r="L98" s="469" t="s">
        <v>51</v>
      </c>
      <c r="M98" s="469"/>
      <c r="N98" s="469"/>
      <c r="O98" s="469"/>
      <c r="Q98" s="486" t="s">
        <v>49</v>
      </c>
      <c r="R98" s="449" t="s">
        <v>21</v>
      </c>
      <c r="S98" s="449"/>
      <c r="T98" s="469" t="s">
        <v>52</v>
      </c>
      <c r="U98" s="469"/>
      <c r="V98" s="469"/>
      <c r="W98" s="469"/>
    </row>
    <row r="99" spans="1:23" x14ac:dyDescent="0.25">
      <c r="A99" s="471"/>
      <c r="B99" s="450" t="s">
        <v>19</v>
      </c>
      <c r="C99" s="450"/>
      <c r="D99" s="474">
        <v>0</v>
      </c>
      <c r="E99" s="474"/>
      <c r="F99" s="474"/>
      <c r="G99" s="474"/>
      <c r="I99" s="471"/>
      <c r="J99" s="450" t="s">
        <v>19</v>
      </c>
      <c r="K99" s="450"/>
      <c r="L99" s="474">
        <v>0</v>
      </c>
      <c r="M99" s="474"/>
      <c r="N99" s="474"/>
      <c r="O99" s="474"/>
      <c r="Q99" s="486"/>
      <c r="R99" s="450" t="s">
        <v>19</v>
      </c>
      <c r="S99" s="450"/>
      <c r="T99" s="474">
        <v>0</v>
      </c>
      <c r="U99" s="474"/>
      <c r="V99" s="474"/>
      <c r="W99" s="474"/>
    </row>
    <row r="100" spans="1:23" x14ac:dyDescent="0.25">
      <c r="A100" s="471"/>
      <c r="B100" s="450" t="s">
        <v>22</v>
      </c>
      <c r="C100" s="450"/>
      <c r="D100" s="474">
        <v>0</v>
      </c>
      <c r="E100" s="474"/>
      <c r="F100" s="474"/>
      <c r="G100" s="474"/>
      <c r="I100" s="471"/>
      <c r="J100" s="450" t="s">
        <v>22</v>
      </c>
      <c r="K100" s="450"/>
      <c r="L100" s="482">
        <v>0</v>
      </c>
      <c r="M100" s="483"/>
      <c r="N100" s="483"/>
      <c r="O100" s="484"/>
      <c r="Q100" s="486"/>
      <c r="R100" s="450" t="s">
        <v>22</v>
      </c>
      <c r="S100" s="450"/>
      <c r="T100" s="482">
        <v>0</v>
      </c>
      <c r="U100" s="483"/>
      <c r="V100" s="483"/>
      <c r="W100" s="484"/>
    </row>
    <row r="101" spans="1:23" ht="15" customHeight="1" x14ac:dyDescent="0.25">
      <c r="A101" s="471"/>
      <c r="B101" s="450" t="s">
        <v>55</v>
      </c>
      <c r="C101" s="450"/>
      <c r="D101" s="467" t="s">
        <v>16</v>
      </c>
      <c r="E101" s="467"/>
      <c r="F101" s="467"/>
      <c r="G101" s="473" t="s">
        <v>32</v>
      </c>
      <c r="I101" s="471"/>
      <c r="J101" s="450" t="s">
        <v>55</v>
      </c>
      <c r="K101" s="450"/>
      <c r="L101" s="467" t="s">
        <v>16</v>
      </c>
      <c r="M101" s="467"/>
      <c r="N101" s="467"/>
      <c r="O101" s="473" t="s">
        <v>32</v>
      </c>
      <c r="Q101" s="486"/>
      <c r="R101" s="450" t="s">
        <v>55</v>
      </c>
      <c r="S101" s="450"/>
      <c r="T101" s="467" t="s">
        <v>16</v>
      </c>
      <c r="U101" s="467"/>
      <c r="V101" s="467"/>
      <c r="W101" s="473" t="s">
        <v>32</v>
      </c>
    </row>
    <row r="102" spans="1:23" ht="38.25" customHeight="1" x14ac:dyDescent="0.25">
      <c r="A102" s="471"/>
      <c r="B102" s="450"/>
      <c r="C102" s="450"/>
      <c r="D102" s="160" t="s">
        <v>33</v>
      </c>
      <c r="E102" s="160" t="s">
        <v>64</v>
      </c>
      <c r="F102" s="160" t="s">
        <v>15</v>
      </c>
      <c r="G102" s="473"/>
      <c r="I102" s="471"/>
      <c r="J102" s="450"/>
      <c r="K102" s="450"/>
      <c r="L102" s="160" t="s">
        <v>33</v>
      </c>
      <c r="M102" s="160" t="s">
        <v>64</v>
      </c>
      <c r="N102" s="160" t="s">
        <v>15</v>
      </c>
      <c r="O102" s="473"/>
      <c r="Q102" s="486"/>
      <c r="R102" s="450"/>
      <c r="S102" s="450"/>
      <c r="T102" s="160" t="s">
        <v>33</v>
      </c>
      <c r="U102" s="160" t="s">
        <v>64</v>
      </c>
      <c r="V102" s="160" t="s">
        <v>15</v>
      </c>
      <c r="W102" s="473"/>
    </row>
    <row r="103" spans="1:23" x14ac:dyDescent="0.25">
      <c r="A103" s="471"/>
      <c r="B103" s="450" t="s">
        <v>18</v>
      </c>
      <c r="C103" s="450"/>
      <c r="D103" s="262">
        <f>4*3</f>
        <v>12</v>
      </c>
      <c r="E103" s="262">
        <f>8*3</f>
        <v>24</v>
      </c>
      <c r="F103" s="262">
        <f>4*3</f>
        <v>12</v>
      </c>
      <c r="G103" s="468" t="str">
        <f>IFERROR(SUM(G108:G157)/D100,"")</f>
        <v/>
      </c>
      <c r="I103" s="471"/>
      <c r="J103" s="450" t="s">
        <v>18</v>
      </c>
      <c r="K103" s="450"/>
      <c r="L103" s="262">
        <f>4*3</f>
        <v>12</v>
      </c>
      <c r="M103" s="262">
        <f>8*3</f>
        <v>24</v>
      </c>
      <c r="N103" s="262">
        <f>4*3</f>
        <v>12</v>
      </c>
      <c r="O103" s="468" t="str">
        <f>IFERROR(SUM(O108:O157)/L100,"")</f>
        <v/>
      </c>
      <c r="Q103" s="486"/>
      <c r="R103" s="450" t="s">
        <v>18</v>
      </c>
      <c r="S103" s="450"/>
      <c r="T103" s="262">
        <f>4*3</f>
        <v>12</v>
      </c>
      <c r="U103" s="262">
        <f>8*3</f>
        <v>24</v>
      </c>
      <c r="V103" s="262">
        <f>4*3</f>
        <v>12</v>
      </c>
      <c r="W103" s="468" t="str">
        <f>IFERROR(SUM(W108:W157)/T100,"")</f>
        <v/>
      </c>
    </row>
    <row r="104" spans="1:23" x14ac:dyDescent="0.25">
      <c r="A104" s="471"/>
      <c r="B104" s="450" t="s">
        <v>53</v>
      </c>
      <c r="C104" s="450"/>
      <c r="D104" s="173" t="str">
        <f>IFERROR(SUM(D108:D157)/D100,"")</f>
        <v/>
      </c>
      <c r="E104" s="173" t="str">
        <f>IFERROR(SUM(E108:E157)/D100,"")</f>
        <v/>
      </c>
      <c r="F104" s="173" t="str">
        <f>IFERROR(SUM(F108:F157)/D100,"")</f>
        <v/>
      </c>
      <c r="G104" s="468"/>
      <c r="I104" s="472"/>
      <c r="J104" s="450" t="s">
        <v>53</v>
      </c>
      <c r="K104" s="450"/>
      <c r="L104" s="173" t="str">
        <f>IFERROR(SUM(L108:L157)/L100,"")</f>
        <v/>
      </c>
      <c r="M104" s="173" t="str">
        <f>IFERROR(SUM(M108:M157)/L100,"")</f>
        <v/>
      </c>
      <c r="N104" s="173" t="str">
        <f>IFERROR(SUM(N108:N157)/L100,"")</f>
        <v/>
      </c>
      <c r="O104" s="468"/>
      <c r="Q104" s="486"/>
      <c r="R104" s="450" t="s">
        <v>53</v>
      </c>
      <c r="S104" s="450"/>
      <c r="T104" s="173" t="str">
        <f>IFERROR(SUM(T108:T157)/T100,"")</f>
        <v/>
      </c>
      <c r="U104" s="173" t="str">
        <f>IFERROR(SUM(U108:U157)/T100,"")</f>
        <v/>
      </c>
      <c r="V104" s="173" t="str">
        <f>IFERROR(SUM(V108:V157)/T100,"")</f>
        <v/>
      </c>
      <c r="W104" s="468"/>
    </row>
    <row r="105" spans="1:23" x14ac:dyDescent="0.25">
      <c r="I105" s="281"/>
    </row>
    <row r="106" spans="1:23" ht="13.5" customHeight="1" x14ac:dyDescent="0.25">
      <c r="A106" s="453" t="s">
        <v>24</v>
      </c>
      <c r="B106" s="448" t="s">
        <v>54</v>
      </c>
      <c r="C106" s="448"/>
      <c r="D106" s="479" t="s">
        <v>16</v>
      </c>
      <c r="E106" s="479"/>
      <c r="F106" s="479"/>
      <c r="G106" s="477" t="s">
        <v>32</v>
      </c>
      <c r="I106" s="448" t="s">
        <v>24</v>
      </c>
      <c r="J106" s="448" t="s">
        <v>54</v>
      </c>
      <c r="K106" s="448"/>
      <c r="L106" s="479" t="s">
        <v>16</v>
      </c>
      <c r="M106" s="479"/>
      <c r="N106" s="479"/>
      <c r="O106" s="477" t="s">
        <v>32</v>
      </c>
      <c r="Q106" s="448" t="s">
        <v>24</v>
      </c>
      <c r="R106" s="448" t="s">
        <v>54</v>
      </c>
      <c r="S106" s="448"/>
      <c r="T106" s="479" t="s">
        <v>16</v>
      </c>
      <c r="U106" s="479"/>
      <c r="V106" s="479"/>
      <c r="W106" s="477" t="s">
        <v>32</v>
      </c>
    </row>
    <row r="107" spans="1:23" ht="38.25" x14ac:dyDescent="0.25">
      <c r="A107" s="453"/>
      <c r="B107" s="448"/>
      <c r="C107" s="448"/>
      <c r="D107" s="278" t="s">
        <v>33</v>
      </c>
      <c r="E107" s="278" t="s">
        <v>64</v>
      </c>
      <c r="F107" s="278" t="s">
        <v>15</v>
      </c>
      <c r="G107" s="477"/>
      <c r="I107" s="448"/>
      <c r="J107" s="448"/>
      <c r="K107" s="448"/>
      <c r="L107" s="278" t="s">
        <v>33</v>
      </c>
      <c r="M107" s="278" t="s">
        <v>64</v>
      </c>
      <c r="N107" s="278" t="s">
        <v>15</v>
      </c>
      <c r="O107" s="477"/>
      <c r="Q107" s="448"/>
      <c r="R107" s="448"/>
      <c r="S107" s="448"/>
      <c r="T107" s="278" t="s">
        <v>33</v>
      </c>
      <c r="U107" s="278" t="s">
        <v>64</v>
      </c>
      <c r="V107" s="278" t="s">
        <v>15</v>
      </c>
      <c r="W107" s="477"/>
    </row>
    <row r="108" spans="1:23" x14ac:dyDescent="0.25">
      <c r="A108" s="142">
        <v>1</v>
      </c>
      <c r="B108" s="420"/>
      <c r="C108" s="420"/>
      <c r="D108" s="142">
        <v>0</v>
      </c>
      <c r="E108" s="142">
        <v>0</v>
      </c>
      <c r="F108" s="142">
        <v>0</v>
      </c>
      <c r="G108" s="280">
        <f t="shared" ref="G108:G137" si="12">SUM(D108:F108)</f>
        <v>0</v>
      </c>
      <c r="I108" s="142">
        <v>1</v>
      </c>
      <c r="J108" s="420"/>
      <c r="K108" s="420"/>
      <c r="L108" s="142">
        <v>0</v>
      </c>
      <c r="M108" s="142">
        <v>0</v>
      </c>
      <c r="N108" s="142">
        <v>0</v>
      </c>
      <c r="O108" s="280">
        <f t="shared" ref="O108:O147" si="13">SUM(L108:N108)</f>
        <v>0</v>
      </c>
      <c r="Q108" s="142">
        <v>1</v>
      </c>
      <c r="R108" s="420"/>
      <c r="S108" s="420"/>
      <c r="T108" s="142">
        <v>0</v>
      </c>
      <c r="U108" s="142">
        <v>0</v>
      </c>
      <c r="V108" s="142">
        <v>0</v>
      </c>
      <c r="W108" s="280">
        <f t="shared" ref="W108:W139" si="14">SUM(T108:V108)</f>
        <v>0</v>
      </c>
    </row>
    <row r="109" spans="1:23" x14ac:dyDescent="0.25">
      <c r="A109" s="142">
        <v>2</v>
      </c>
      <c r="B109" s="420"/>
      <c r="C109" s="420"/>
      <c r="D109" s="142">
        <v>0</v>
      </c>
      <c r="E109" s="142">
        <v>0</v>
      </c>
      <c r="F109" s="142">
        <v>0</v>
      </c>
      <c r="G109" s="280">
        <f t="shared" si="12"/>
        <v>0</v>
      </c>
      <c r="I109" s="142">
        <v>2</v>
      </c>
      <c r="J109" s="420"/>
      <c r="K109" s="420"/>
      <c r="L109" s="142">
        <v>0</v>
      </c>
      <c r="M109" s="142">
        <v>0</v>
      </c>
      <c r="N109" s="142">
        <v>0</v>
      </c>
      <c r="O109" s="280">
        <f t="shared" si="13"/>
        <v>0</v>
      </c>
      <c r="Q109" s="142">
        <v>2</v>
      </c>
      <c r="R109" s="420"/>
      <c r="S109" s="420"/>
      <c r="T109" s="142">
        <v>0</v>
      </c>
      <c r="U109" s="142">
        <v>0</v>
      </c>
      <c r="V109" s="142">
        <v>0</v>
      </c>
      <c r="W109" s="280">
        <f t="shared" si="14"/>
        <v>0</v>
      </c>
    </row>
    <row r="110" spans="1:23" x14ac:dyDescent="0.25">
      <c r="A110" s="142">
        <v>3</v>
      </c>
      <c r="B110" s="420"/>
      <c r="C110" s="420"/>
      <c r="D110" s="142">
        <v>0</v>
      </c>
      <c r="E110" s="142">
        <v>0</v>
      </c>
      <c r="F110" s="142">
        <v>0</v>
      </c>
      <c r="G110" s="280">
        <f t="shared" si="12"/>
        <v>0</v>
      </c>
      <c r="I110" s="142">
        <v>3</v>
      </c>
      <c r="J110" s="420"/>
      <c r="K110" s="420"/>
      <c r="L110" s="142">
        <v>0</v>
      </c>
      <c r="M110" s="142">
        <v>0</v>
      </c>
      <c r="N110" s="142">
        <v>0</v>
      </c>
      <c r="O110" s="280">
        <f t="shared" si="13"/>
        <v>0</v>
      </c>
      <c r="Q110" s="142">
        <v>3</v>
      </c>
      <c r="R110" s="420"/>
      <c r="S110" s="420"/>
      <c r="T110" s="142">
        <v>0</v>
      </c>
      <c r="U110" s="142">
        <v>0</v>
      </c>
      <c r="V110" s="142">
        <v>0</v>
      </c>
      <c r="W110" s="280">
        <f t="shared" si="14"/>
        <v>0</v>
      </c>
    </row>
    <row r="111" spans="1:23" x14ac:dyDescent="0.25">
      <c r="A111" s="142">
        <v>4</v>
      </c>
      <c r="B111" s="420"/>
      <c r="C111" s="420"/>
      <c r="D111" s="142">
        <v>0</v>
      </c>
      <c r="E111" s="142">
        <v>0</v>
      </c>
      <c r="F111" s="142">
        <v>0</v>
      </c>
      <c r="G111" s="280">
        <f t="shared" si="12"/>
        <v>0</v>
      </c>
      <c r="I111" s="142">
        <v>4</v>
      </c>
      <c r="J111" s="420"/>
      <c r="K111" s="420"/>
      <c r="L111" s="142">
        <v>0</v>
      </c>
      <c r="M111" s="142">
        <v>0</v>
      </c>
      <c r="N111" s="142">
        <v>0</v>
      </c>
      <c r="O111" s="280">
        <f t="shared" si="13"/>
        <v>0</v>
      </c>
      <c r="Q111" s="142">
        <v>4</v>
      </c>
      <c r="R111" s="420"/>
      <c r="S111" s="420"/>
      <c r="T111" s="142">
        <v>0</v>
      </c>
      <c r="U111" s="142">
        <v>0</v>
      </c>
      <c r="V111" s="142">
        <v>0</v>
      </c>
      <c r="W111" s="280">
        <f t="shared" si="14"/>
        <v>0</v>
      </c>
    </row>
    <row r="112" spans="1:23" x14ac:dyDescent="0.25">
      <c r="A112" s="142">
        <v>5</v>
      </c>
      <c r="B112" s="420"/>
      <c r="C112" s="420"/>
      <c r="D112" s="142">
        <v>0</v>
      </c>
      <c r="E112" s="142">
        <v>0</v>
      </c>
      <c r="F112" s="142">
        <v>0</v>
      </c>
      <c r="G112" s="280">
        <f t="shared" si="12"/>
        <v>0</v>
      </c>
      <c r="I112" s="142">
        <v>5</v>
      </c>
      <c r="J112" s="420"/>
      <c r="K112" s="420"/>
      <c r="L112" s="142">
        <v>0</v>
      </c>
      <c r="M112" s="142">
        <v>0</v>
      </c>
      <c r="N112" s="142">
        <v>0</v>
      </c>
      <c r="O112" s="280">
        <f t="shared" si="13"/>
        <v>0</v>
      </c>
      <c r="Q112" s="142">
        <v>5</v>
      </c>
      <c r="R112" s="420"/>
      <c r="S112" s="420"/>
      <c r="T112" s="142">
        <v>0</v>
      </c>
      <c r="U112" s="142">
        <v>0</v>
      </c>
      <c r="V112" s="142">
        <v>0</v>
      </c>
      <c r="W112" s="280">
        <f t="shared" si="14"/>
        <v>0</v>
      </c>
    </row>
    <row r="113" spans="1:23" x14ac:dyDescent="0.25">
      <c r="A113" s="142">
        <v>6</v>
      </c>
      <c r="B113" s="420"/>
      <c r="C113" s="420"/>
      <c r="D113" s="142">
        <v>0</v>
      </c>
      <c r="E113" s="142">
        <v>0</v>
      </c>
      <c r="F113" s="142">
        <v>0</v>
      </c>
      <c r="G113" s="280">
        <f t="shared" si="12"/>
        <v>0</v>
      </c>
      <c r="I113" s="142">
        <v>6</v>
      </c>
      <c r="J113" s="420"/>
      <c r="K113" s="420"/>
      <c r="L113" s="142">
        <v>0</v>
      </c>
      <c r="M113" s="142">
        <v>0</v>
      </c>
      <c r="N113" s="142">
        <v>0</v>
      </c>
      <c r="O113" s="280">
        <f t="shared" si="13"/>
        <v>0</v>
      </c>
      <c r="Q113" s="142">
        <v>6</v>
      </c>
      <c r="R113" s="420"/>
      <c r="S113" s="420"/>
      <c r="T113" s="142">
        <v>0</v>
      </c>
      <c r="U113" s="142">
        <v>0</v>
      </c>
      <c r="V113" s="142">
        <v>0</v>
      </c>
      <c r="W113" s="280">
        <f t="shared" si="14"/>
        <v>0</v>
      </c>
    </row>
    <row r="114" spans="1:23" x14ac:dyDescent="0.25">
      <c r="A114" s="142">
        <v>7</v>
      </c>
      <c r="B114" s="420"/>
      <c r="C114" s="420"/>
      <c r="D114" s="142">
        <v>0</v>
      </c>
      <c r="E114" s="142">
        <v>0</v>
      </c>
      <c r="F114" s="142">
        <v>0</v>
      </c>
      <c r="G114" s="280">
        <f t="shared" si="12"/>
        <v>0</v>
      </c>
      <c r="I114" s="142">
        <v>7</v>
      </c>
      <c r="J114" s="420"/>
      <c r="K114" s="420"/>
      <c r="L114" s="142">
        <v>0</v>
      </c>
      <c r="M114" s="142">
        <v>0</v>
      </c>
      <c r="N114" s="142">
        <v>0</v>
      </c>
      <c r="O114" s="280">
        <f t="shared" si="13"/>
        <v>0</v>
      </c>
      <c r="Q114" s="142">
        <v>7</v>
      </c>
      <c r="R114" s="420"/>
      <c r="S114" s="420"/>
      <c r="T114" s="142">
        <v>0</v>
      </c>
      <c r="U114" s="142">
        <v>0</v>
      </c>
      <c r="V114" s="142">
        <v>0</v>
      </c>
      <c r="W114" s="280">
        <f t="shared" si="14"/>
        <v>0</v>
      </c>
    </row>
    <row r="115" spans="1:23" x14ac:dyDescent="0.25">
      <c r="A115" s="142">
        <v>8</v>
      </c>
      <c r="B115" s="420"/>
      <c r="C115" s="420"/>
      <c r="D115" s="142">
        <v>0</v>
      </c>
      <c r="E115" s="142">
        <v>0</v>
      </c>
      <c r="F115" s="142">
        <v>0</v>
      </c>
      <c r="G115" s="280">
        <f t="shared" si="12"/>
        <v>0</v>
      </c>
      <c r="I115" s="142">
        <v>8</v>
      </c>
      <c r="J115" s="420"/>
      <c r="K115" s="420"/>
      <c r="L115" s="142">
        <v>0</v>
      </c>
      <c r="M115" s="142">
        <v>0</v>
      </c>
      <c r="N115" s="142">
        <v>0</v>
      </c>
      <c r="O115" s="280">
        <f t="shared" si="13"/>
        <v>0</v>
      </c>
      <c r="Q115" s="142">
        <v>8</v>
      </c>
      <c r="R115" s="420"/>
      <c r="S115" s="420"/>
      <c r="T115" s="142">
        <v>0</v>
      </c>
      <c r="U115" s="142">
        <v>0</v>
      </c>
      <c r="V115" s="142">
        <v>0</v>
      </c>
      <c r="W115" s="280">
        <f t="shared" si="14"/>
        <v>0</v>
      </c>
    </row>
    <row r="116" spans="1:23" x14ac:dyDescent="0.25">
      <c r="A116" s="142">
        <v>9</v>
      </c>
      <c r="B116" s="420"/>
      <c r="C116" s="420"/>
      <c r="D116" s="142">
        <v>0</v>
      </c>
      <c r="E116" s="142">
        <v>0</v>
      </c>
      <c r="F116" s="142">
        <v>0</v>
      </c>
      <c r="G116" s="280">
        <f t="shared" si="12"/>
        <v>0</v>
      </c>
      <c r="I116" s="142">
        <v>9</v>
      </c>
      <c r="J116" s="420"/>
      <c r="K116" s="420"/>
      <c r="L116" s="142">
        <v>0</v>
      </c>
      <c r="M116" s="142">
        <v>0</v>
      </c>
      <c r="N116" s="142">
        <v>0</v>
      </c>
      <c r="O116" s="280">
        <f t="shared" si="13"/>
        <v>0</v>
      </c>
      <c r="Q116" s="142">
        <v>9</v>
      </c>
      <c r="R116" s="420"/>
      <c r="S116" s="420"/>
      <c r="T116" s="142">
        <v>0</v>
      </c>
      <c r="U116" s="142">
        <v>0</v>
      </c>
      <c r="V116" s="142">
        <v>0</v>
      </c>
      <c r="W116" s="280">
        <f t="shared" si="14"/>
        <v>0</v>
      </c>
    </row>
    <row r="117" spans="1:23" x14ac:dyDescent="0.25">
      <c r="A117" s="142">
        <v>10</v>
      </c>
      <c r="B117" s="420"/>
      <c r="C117" s="420"/>
      <c r="D117" s="142">
        <v>0</v>
      </c>
      <c r="E117" s="142">
        <v>0</v>
      </c>
      <c r="F117" s="142">
        <v>0</v>
      </c>
      <c r="G117" s="280">
        <f t="shared" si="12"/>
        <v>0</v>
      </c>
      <c r="I117" s="142">
        <v>10</v>
      </c>
      <c r="J117" s="420"/>
      <c r="K117" s="420"/>
      <c r="L117" s="142">
        <v>0</v>
      </c>
      <c r="M117" s="142">
        <v>0</v>
      </c>
      <c r="N117" s="142">
        <v>0</v>
      </c>
      <c r="O117" s="280">
        <f t="shared" si="13"/>
        <v>0</v>
      </c>
      <c r="Q117" s="142">
        <v>10</v>
      </c>
      <c r="R117" s="420"/>
      <c r="S117" s="420"/>
      <c r="T117" s="142">
        <v>0</v>
      </c>
      <c r="U117" s="142">
        <v>0</v>
      </c>
      <c r="V117" s="142">
        <v>0</v>
      </c>
      <c r="W117" s="280">
        <f t="shared" si="14"/>
        <v>0</v>
      </c>
    </row>
    <row r="118" spans="1:23" x14ac:dyDescent="0.25">
      <c r="A118" s="142">
        <v>11</v>
      </c>
      <c r="B118" s="420"/>
      <c r="C118" s="420"/>
      <c r="D118" s="142">
        <v>0</v>
      </c>
      <c r="E118" s="142">
        <v>0</v>
      </c>
      <c r="F118" s="142">
        <v>0</v>
      </c>
      <c r="G118" s="280">
        <f t="shared" si="12"/>
        <v>0</v>
      </c>
      <c r="I118" s="142">
        <v>11</v>
      </c>
      <c r="J118" s="420"/>
      <c r="K118" s="420"/>
      <c r="L118" s="142">
        <v>0</v>
      </c>
      <c r="M118" s="142">
        <v>0</v>
      </c>
      <c r="N118" s="142">
        <v>0</v>
      </c>
      <c r="O118" s="280">
        <f t="shared" si="13"/>
        <v>0</v>
      </c>
      <c r="Q118" s="142">
        <v>11</v>
      </c>
      <c r="R118" s="420"/>
      <c r="S118" s="420"/>
      <c r="T118" s="142">
        <v>0</v>
      </c>
      <c r="U118" s="142">
        <v>0</v>
      </c>
      <c r="V118" s="142">
        <v>0</v>
      </c>
      <c r="W118" s="280">
        <f t="shared" si="14"/>
        <v>0</v>
      </c>
    </row>
    <row r="119" spans="1:23" x14ac:dyDescent="0.25">
      <c r="A119" s="142">
        <v>12</v>
      </c>
      <c r="B119" s="420"/>
      <c r="C119" s="420"/>
      <c r="D119" s="142">
        <v>0</v>
      </c>
      <c r="E119" s="142">
        <v>0</v>
      </c>
      <c r="F119" s="142">
        <v>0</v>
      </c>
      <c r="G119" s="280">
        <f t="shared" si="12"/>
        <v>0</v>
      </c>
      <c r="I119" s="142">
        <v>12</v>
      </c>
      <c r="J119" s="420"/>
      <c r="K119" s="420"/>
      <c r="L119" s="142">
        <v>0</v>
      </c>
      <c r="M119" s="142">
        <v>0</v>
      </c>
      <c r="N119" s="142">
        <v>0</v>
      </c>
      <c r="O119" s="280">
        <f t="shared" si="13"/>
        <v>0</v>
      </c>
      <c r="Q119" s="142">
        <v>12</v>
      </c>
      <c r="R119" s="420"/>
      <c r="S119" s="420"/>
      <c r="T119" s="142">
        <v>0</v>
      </c>
      <c r="U119" s="142">
        <v>0</v>
      </c>
      <c r="V119" s="142">
        <v>0</v>
      </c>
      <c r="W119" s="280">
        <f t="shared" si="14"/>
        <v>0</v>
      </c>
    </row>
    <row r="120" spans="1:23" x14ac:dyDescent="0.25">
      <c r="A120" s="142">
        <v>13</v>
      </c>
      <c r="B120" s="420"/>
      <c r="C120" s="420"/>
      <c r="D120" s="142">
        <v>0</v>
      </c>
      <c r="E120" s="142">
        <v>0</v>
      </c>
      <c r="F120" s="142">
        <v>0</v>
      </c>
      <c r="G120" s="280">
        <f t="shared" si="12"/>
        <v>0</v>
      </c>
      <c r="I120" s="142">
        <v>13</v>
      </c>
      <c r="J120" s="420"/>
      <c r="K120" s="420"/>
      <c r="L120" s="142">
        <v>0</v>
      </c>
      <c r="M120" s="142">
        <v>0</v>
      </c>
      <c r="N120" s="142">
        <v>0</v>
      </c>
      <c r="O120" s="280">
        <f t="shared" si="13"/>
        <v>0</v>
      </c>
      <c r="Q120" s="142">
        <v>13</v>
      </c>
      <c r="R120" s="420"/>
      <c r="S120" s="420"/>
      <c r="T120" s="142">
        <v>0</v>
      </c>
      <c r="U120" s="142">
        <v>0</v>
      </c>
      <c r="V120" s="142">
        <v>0</v>
      </c>
      <c r="W120" s="280">
        <f t="shared" si="14"/>
        <v>0</v>
      </c>
    </row>
    <row r="121" spans="1:23" x14ac:dyDescent="0.25">
      <c r="A121" s="142">
        <v>14</v>
      </c>
      <c r="B121" s="420"/>
      <c r="C121" s="420"/>
      <c r="D121" s="142">
        <v>0</v>
      </c>
      <c r="E121" s="142">
        <v>0</v>
      </c>
      <c r="F121" s="142">
        <v>0</v>
      </c>
      <c r="G121" s="280">
        <f t="shared" si="12"/>
        <v>0</v>
      </c>
      <c r="I121" s="142">
        <v>14</v>
      </c>
      <c r="J121" s="420"/>
      <c r="K121" s="420"/>
      <c r="L121" s="142">
        <v>0</v>
      </c>
      <c r="M121" s="142">
        <v>0</v>
      </c>
      <c r="N121" s="142">
        <v>0</v>
      </c>
      <c r="O121" s="280">
        <f t="shared" si="13"/>
        <v>0</v>
      </c>
      <c r="Q121" s="142">
        <v>14</v>
      </c>
      <c r="R121" s="420"/>
      <c r="S121" s="420"/>
      <c r="T121" s="142">
        <v>0</v>
      </c>
      <c r="U121" s="142">
        <v>0</v>
      </c>
      <c r="V121" s="142">
        <v>0</v>
      </c>
      <c r="W121" s="280">
        <f t="shared" si="14"/>
        <v>0</v>
      </c>
    </row>
    <row r="122" spans="1:23" x14ac:dyDescent="0.25">
      <c r="A122" s="142">
        <v>15</v>
      </c>
      <c r="B122" s="420"/>
      <c r="C122" s="420"/>
      <c r="D122" s="142">
        <v>0</v>
      </c>
      <c r="E122" s="142">
        <v>0</v>
      </c>
      <c r="F122" s="142">
        <v>0</v>
      </c>
      <c r="G122" s="280">
        <f t="shared" si="12"/>
        <v>0</v>
      </c>
      <c r="I122" s="142">
        <v>15</v>
      </c>
      <c r="J122" s="420"/>
      <c r="K122" s="420"/>
      <c r="L122" s="142">
        <v>0</v>
      </c>
      <c r="M122" s="142">
        <v>0</v>
      </c>
      <c r="N122" s="142">
        <v>0</v>
      </c>
      <c r="O122" s="280">
        <f t="shared" si="13"/>
        <v>0</v>
      </c>
      <c r="Q122" s="142">
        <v>15</v>
      </c>
      <c r="R122" s="420"/>
      <c r="S122" s="420"/>
      <c r="T122" s="142">
        <v>0</v>
      </c>
      <c r="U122" s="142">
        <v>0</v>
      </c>
      <c r="V122" s="142">
        <v>0</v>
      </c>
      <c r="W122" s="280">
        <f t="shared" si="14"/>
        <v>0</v>
      </c>
    </row>
    <row r="123" spans="1:23" x14ac:dyDescent="0.25">
      <c r="A123" s="142">
        <v>16</v>
      </c>
      <c r="B123" s="420"/>
      <c r="C123" s="420"/>
      <c r="D123" s="142">
        <v>0</v>
      </c>
      <c r="E123" s="142">
        <v>0</v>
      </c>
      <c r="F123" s="142">
        <v>0</v>
      </c>
      <c r="G123" s="280">
        <f t="shared" si="12"/>
        <v>0</v>
      </c>
      <c r="I123" s="142">
        <v>16</v>
      </c>
      <c r="J123" s="420"/>
      <c r="K123" s="420"/>
      <c r="L123" s="142">
        <v>0</v>
      </c>
      <c r="M123" s="142">
        <v>0</v>
      </c>
      <c r="N123" s="142">
        <v>0</v>
      </c>
      <c r="O123" s="280">
        <f t="shared" si="13"/>
        <v>0</v>
      </c>
      <c r="Q123" s="142">
        <v>16</v>
      </c>
      <c r="R123" s="420"/>
      <c r="S123" s="420"/>
      <c r="T123" s="142">
        <v>0</v>
      </c>
      <c r="U123" s="142">
        <v>0</v>
      </c>
      <c r="V123" s="142">
        <v>0</v>
      </c>
      <c r="W123" s="280">
        <f t="shared" si="14"/>
        <v>0</v>
      </c>
    </row>
    <row r="124" spans="1:23" x14ac:dyDescent="0.25">
      <c r="A124" s="142">
        <v>17</v>
      </c>
      <c r="B124" s="420"/>
      <c r="C124" s="420"/>
      <c r="D124" s="142">
        <v>0</v>
      </c>
      <c r="E124" s="142">
        <v>0</v>
      </c>
      <c r="F124" s="142">
        <v>0</v>
      </c>
      <c r="G124" s="280">
        <f t="shared" si="12"/>
        <v>0</v>
      </c>
      <c r="I124" s="142">
        <v>17</v>
      </c>
      <c r="J124" s="420"/>
      <c r="K124" s="420"/>
      <c r="L124" s="142">
        <v>0</v>
      </c>
      <c r="M124" s="142">
        <v>0</v>
      </c>
      <c r="N124" s="142">
        <v>0</v>
      </c>
      <c r="O124" s="280">
        <f t="shared" si="13"/>
        <v>0</v>
      </c>
      <c r="Q124" s="142">
        <v>17</v>
      </c>
      <c r="R124" s="420"/>
      <c r="S124" s="420"/>
      <c r="T124" s="142">
        <v>0</v>
      </c>
      <c r="U124" s="142">
        <v>0</v>
      </c>
      <c r="V124" s="142">
        <v>0</v>
      </c>
      <c r="W124" s="280">
        <f t="shared" si="14"/>
        <v>0</v>
      </c>
    </row>
    <row r="125" spans="1:23" x14ac:dyDescent="0.25">
      <c r="A125" s="142">
        <v>18</v>
      </c>
      <c r="B125" s="420"/>
      <c r="C125" s="420"/>
      <c r="D125" s="142">
        <v>0</v>
      </c>
      <c r="E125" s="142">
        <v>0</v>
      </c>
      <c r="F125" s="142">
        <v>0</v>
      </c>
      <c r="G125" s="280">
        <f t="shared" si="12"/>
        <v>0</v>
      </c>
      <c r="I125" s="142">
        <v>18</v>
      </c>
      <c r="J125" s="420"/>
      <c r="K125" s="420"/>
      <c r="L125" s="142">
        <v>0</v>
      </c>
      <c r="M125" s="142">
        <v>0</v>
      </c>
      <c r="N125" s="142">
        <v>0</v>
      </c>
      <c r="O125" s="280">
        <f t="shared" si="13"/>
        <v>0</v>
      </c>
      <c r="Q125" s="142">
        <v>18</v>
      </c>
      <c r="R125" s="420"/>
      <c r="S125" s="420"/>
      <c r="T125" s="142">
        <v>0</v>
      </c>
      <c r="U125" s="142">
        <v>0</v>
      </c>
      <c r="V125" s="142">
        <v>0</v>
      </c>
      <c r="W125" s="280">
        <f t="shared" si="14"/>
        <v>0</v>
      </c>
    </row>
    <row r="126" spans="1:23" x14ac:dyDescent="0.25">
      <c r="A126" s="142">
        <v>19</v>
      </c>
      <c r="B126" s="420"/>
      <c r="C126" s="420"/>
      <c r="D126" s="142">
        <v>0</v>
      </c>
      <c r="E126" s="142">
        <v>0</v>
      </c>
      <c r="F126" s="142">
        <v>0</v>
      </c>
      <c r="G126" s="280">
        <f t="shared" si="12"/>
        <v>0</v>
      </c>
      <c r="I126" s="142">
        <v>19</v>
      </c>
      <c r="J126" s="420"/>
      <c r="K126" s="420"/>
      <c r="L126" s="142">
        <v>0</v>
      </c>
      <c r="M126" s="142">
        <v>0</v>
      </c>
      <c r="N126" s="142">
        <v>0</v>
      </c>
      <c r="O126" s="280">
        <f t="shared" si="13"/>
        <v>0</v>
      </c>
      <c r="Q126" s="142">
        <v>19</v>
      </c>
      <c r="R126" s="420"/>
      <c r="S126" s="420"/>
      <c r="T126" s="142">
        <v>0</v>
      </c>
      <c r="U126" s="142">
        <v>0</v>
      </c>
      <c r="V126" s="142">
        <v>0</v>
      </c>
      <c r="W126" s="280">
        <f t="shared" si="14"/>
        <v>0</v>
      </c>
    </row>
    <row r="127" spans="1:23" x14ac:dyDescent="0.25">
      <c r="A127" s="142">
        <v>20</v>
      </c>
      <c r="B127" s="420"/>
      <c r="C127" s="420"/>
      <c r="D127" s="142">
        <v>0</v>
      </c>
      <c r="E127" s="142">
        <v>0</v>
      </c>
      <c r="F127" s="142">
        <v>0</v>
      </c>
      <c r="G127" s="280">
        <f t="shared" si="12"/>
        <v>0</v>
      </c>
      <c r="I127" s="142">
        <v>20</v>
      </c>
      <c r="J127" s="420"/>
      <c r="K127" s="420"/>
      <c r="L127" s="142">
        <v>0</v>
      </c>
      <c r="M127" s="142">
        <v>0</v>
      </c>
      <c r="N127" s="142">
        <v>0</v>
      </c>
      <c r="O127" s="280">
        <f t="shared" si="13"/>
        <v>0</v>
      </c>
      <c r="Q127" s="142">
        <v>20</v>
      </c>
      <c r="R127" s="420"/>
      <c r="S127" s="420"/>
      <c r="T127" s="142">
        <v>0</v>
      </c>
      <c r="U127" s="142">
        <v>0</v>
      </c>
      <c r="V127" s="142">
        <v>0</v>
      </c>
      <c r="W127" s="280">
        <f t="shared" si="14"/>
        <v>0</v>
      </c>
    </row>
    <row r="128" spans="1:23" x14ac:dyDescent="0.25">
      <c r="A128" s="142">
        <v>21</v>
      </c>
      <c r="B128" s="420"/>
      <c r="C128" s="420"/>
      <c r="D128" s="142">
        <v>0</v>
      </c>
      <c r="E128" s="142">
        <v>0</v>
      </c>
      <c r="F128" s="142">
        <v>0</v>
      </c>
      <c r="G128" s="280">
        <f t="shared" si="12"/>
        <v>0</v>
      </c>
      <c r="I128" s="142">
        <v>21</v>
      </c>
      <c r="J128" s="420"/>
      <c r="K128" s="420"/>
      <c r="L128" s="142">
        <v>0</v>
      </c>
      <c r="M128" s="142">
        <v>0</v>
      </c>
      <c r="N128" s="142">
        <v>0</v>
      </c>
      <c r="O128" s="280">
        <f t="shared" si="13"/>
        <v>0</v>
      </c>
      <c r="Q128" s="142">
        <v>21</v>
      </c>
      <c r="R128" s="420"/>
      <c r="S128" s="420"/>
      <c r="T128" s="142">
        <v>0</v>
      </c>
      <c r="U128" s="142">
        <v>0</v>
      </c>
      <c r="V128" s="142">
        <v>0</v>
      </c>
      <c r="W128" s="280">
        <f t="shared" si="14"/>
        <v>0</v>
      </c>
    </row>
    <row r="129" spans="1:23" x14ac:dyDescent="0.25">
      <c r="A129" s="142">
        <v>22</v>
      </c>
      <c r="B129" s="420"/>
      <c r="C129" s="420"/>
      <c r="D129" s="142">
        <v>0</v>
      </c>
      <c r="E129" s="142">
        <v>0</v>
      </c>
      <c r="F129" s="142">
        <v>0</v>
      </c>
      <c r="G129" s="280">
        <f t="shared" si="12"/>
        <v>0</v>
      </c>
      <c r="I129" s="142">
        <v>22</v>
      </c>
      <c r="J129" s="420"/>
      <c r="K129" s="420"/>
      <c r="L129" s="142">
        <v>0</v>
      </c>
      <c r="M129" s="142">
        <v>0</v>
      </c>
      <c r="N129" s="142">
        <v>0</v>
      </c>
      <c r="O129" s="280">
        <f t="shared" si="13"/>
        <v>0</v>
      </c>
      <c r="Q129" s="142">
        <v>22</v>
      </c>
      <c r="R129" s="420"/>
      <c r="S129" s="420"/>
      <c r="T129" s="142">
        <v>0</v>
      </c>
      <c r="U129" s="142">
        <v>0</v>
      </c>
      <c r="V129" s="142">
        <v>0</v>
      </c>
      <c r="W129" s="280">
        <f t="shared" si="14"/>
        <v>0</v>
      </c>
    </row>
    <row r="130" spans="1:23" x14ac:dyDescent="0.25">
      <c r="A130" s="142">
        <v>23</v>
      </c>
      <c r="B130" s="420"/>
      <c r="C130" s="420"/>
      <c r="D130" s="142">
        <v>0</v>
      </c>
      <c r="E130" s="142">
        <v>0</v>
      </c>
      <c r="F130" s="142">
        <v>0</v>
      </c>
      <c r="G130" s="280">
        <f t="shared" si="12"/>
        <v>0</v>
      </c>
      <c r="I130" s="142">
        <v>23</v>
      </c>
      <c r="J130" s="420"/>
      <c r="K130" s="420"/>
      <c r="L130" s="142">
        <v>0</v>
      </c>
      <c r="M130" s="142">
        <v>0</v>
      </c>
      <c r="N130" s="142">
        <v>0</v>
      </c>
      <c r="O130" s="280">
        <f t="shared" si="13"/>
        <v>0</v>
      </c>
      <c r="Q130" s="142">
        <v>23</v>
      </c>
      <c r="R130" s="420"/>
      <c r="S130" s="420"/>
      <c r="T130" s="142">
        <v>0</v>
      </c>
      <c r="U130" s="142">
        <v>0</v>
      </c>
      <c r="V130" s="142">
        <v>0</v>
      </c>
      <c r="W130" s="280">
        <f t="shared" si="14"/>
        <v>0</v>
      </c>
    </row>
    <row r="131" spans="1:23" x14ac:dyDescent="0.25">
      <c r="A131" s="142">
        <v>24</v>
      </c>
      <c r="B131" s="420"/>
      <c r="C131" s="420"/>
      <c r="D131" s="142">
        <v>0</v>
      </c>
      <c r="E131" s="142">
        <v>0</v>
      </c>
      <c r="F131" s="142">
        <v>0</v>
      </c>
      <c r="G131" s="280">
        <f t="shared" si="12"/>
        <v>0</v>
      </c>
      <c r="I131" s="142">
        <v>24</v>
      </c>
      <c r="J131" s="420"/>
      <c r="K131" s="420"/>
      <c r="L131" s="142">
        <v>0</v>
      </c>
      <c r="M131" s="142">
        <v>0</v>
      </c>
      <c r="N131" s="142">
        <v>0</v>
      </c>
      <c r="O131" s="280">
        <f t="shared" si="13"/>
        <v>0</v>
      </c>
      <c r="Q131" s="142">
        <v>24</v>
      </c>
      <c r="R131" s="420"/>
      <c r="S131" s="420"/>
      <c r="T131" s="142">
        <v>0</v>
      </c>
      <c r="U131" s="142">
        <v>0</v>
      </c>
      <c r="V131" s="142">
        <v>0</v>
      </c>
      <c r="W131" s="280">
        <f t="shared" si="14"/>
        <v>0</v>
      </c>
    </row>
    <row r="132" spans="1:23" x14ac:dyDescent="0.25">
      <c r="A132" s="142">
        <v>25</v>
      </c>
      <c r="B132" s="420"/>
      <c r="C132" s="420"/>
      <c r="D132" s="142">
        <v>0</v>
      </c>
      <c r="E132" s="142">
        <v>0</v>
      </c>
      <c r="F132" s="142">
        <v>0</v>
      </c>
      <c r="G132" s="280">
        <f t="shared" si="12"/>
        <v>0</v>
      </c>
      <c r="I132" s="142">
        <v>25</v>
      </c>
      <c r="J132" s="420"/>
      <c r="K132" s="420"/>
      <c r="L132" s="142">
        <v>0</v>
      </c>
      <c r="M132" s="142">
        <v>0</v>
      </c>
      <c r="N132" s="142">
        <v>0</v>
      </c>
      <c r="O132" s="280">
        <f t="shared" si="13"/>
        <v>0</v>
      </c>
      <c r="Q132" s="142">
        <v>25</v>
      </c>
      <c r="R132" s="420"/>
      <c r="S132" s="420"/>
      <c r="T132" s="142">
        <v>0</v>
      </c>
      <c r="U132" s="142">
        <v>0</v>
      </c>
      <c r="V132" s="142">
        <v>0</v>
      </c>
      <c r="W132" s="280">
        <f t="shared" si="14"/>
        <v>0</v>
      </c>
    </row>
    <row r="133" spans="1:23" x14ac:dyDescent="0.25">
      <c r="A133" s="142">
        <v>26</v>
      </c>
      <c r="B133" s="420"/>
      <c r="C133" s="420"/>
      <c r="D133" s="142">
        <v>0</v>
      </c>
      <c r="E133" s="142">
        <v>0</v>
      </c>
      <c r="F133" s="142">
        <v>0</v>
      </c>
      <c r="G133" s="280">
        <f t="shared" si="12"/>
        <v>0</v>
      </c>
      <c r="I133" s="142">
        <v>26</v>
      </c>
      <c r="J133" s="420"/>
      <c r="K133" s="420"/>
      <c r="L133" s="142">
        <v>0</v>
      </c>
      <c r="M133" s="142">
        <v>0</v>
      </c>
      <c r="N133" s="142">
        <v>0</v>
      </c>
      <c r="O133" s="280">
        <f t="shared" si="13"/>
        <v>0</v>
      </c>
      <c r="Q133" s="142">
        <v>26</v>
      </c>
      <c r="R133" s="420"/>
      <c r="S133" s="420"/>
      <c r="T133" s="142">
        <v>0</v>
      </c>
      <c r="U133" s="142">
        <v>0</v>
      </c>
      <c r="V133" s="142">
        <v>0</v>
      </c>
      <c r="W133" s="280">
        <f t="shared" si="14"/>
        <v>0</v>
      </c>
    </row>
    <row r="134" spans="1:23" x14ac:dyDescent="0.25">
      <c r="A134" s="142">
        <v>27</v>
      </c>
      <c r="B134" s="420"/>
      <c r="C134" s="420"/>
      <c r="D134" s="142">
        <v>0</v>
      </c>
      <c r="E134" s="142">
        <v>0</v>
      </c>
      <c r="F134" s="142">
        <v>0</v>
      </c>
      <c r="G134" s="280">
        <f t="shared" si="12"/>
        <v>0</v>
      </c>
      <c r="I134" s="142">
        <v>27</v>
      </c>
      <c r="J134" s="420"/>
      <c r="K134" s="420"/>
      <c r="L134" s="142">
        <v>0</v>
      </c>
      <c r="M134" s="142">
        <v>0</v>
      </c>
      <c r="N134" s="142">
        <v>0</v>
      </c>
      <c r="O134" s="280">
        <f t="shared" si="13"/>
        <v>0</v>
      </c>
      <c r="Q134" s="142">
        <v>27</v>
      </c>
      <c r="R134" s="420"/>
      <c r="S134" s="420"/>
      <c r="T134" s="142">
        <v>0</v>
      </c>
      <c r="U134" s="142">
        <v>0</v>
      </c>
      <c r="V134" s="142">
        <v>0</v>
      </c>
      <c r="W134" s="280">
        <f t="shared" si="14"/>
        <v>0</v>
      </c>
    </row>
    <row r="135" spans="1:23" x14ac:dyDescent="0.25">
      <c r="A135" s="142">
        <v>28</v>
      </c>
      <c r="B135" s="420"/>
      <c r="C135" s="420"/>
      <c r="D135" s="142">
        <v>0</v>
      </c>
      <c r="E135" s="142">
        <v>0</v>
      </c>
      <c r="F135" s="142">
        <v>0</v>
      </c>
      <c r="G135" s="280">
        <f t="shared" si="12"/>
        <v>0</v>
      </c>
      <c r="I135" s="142">
        <v>28</v>
      </c>
      <c r="J135" s="420"/>
      <c r="K135" s="420"/>
      <c r="L135" s="142">
        <v>0</v>
      </c>
      <c r="M135" s="142">
        <v>0</v>
      </c>
      <c r="N135" s="142">
        <v>0</v>
      </c>
      <c r="O135" s="280">
        <f t="shared" si="13"/>
        <v>0</v>
      </c>
      <c r="Q135" s="142">
        <v>28</v>
      </c>
      <c r="R135" s="420"/>
      <c r="S135" s="420"/>
      <c r="T135" s="142">
        <v>0</v>
      </c>
      <c r="U135" s="142">
        <v>0</v>
      </c>
      <c r="V135" s="142">
        <v>0</v>
      </c>
      <c r="W135" s="280">
        <f t="shared" si="14"/>
        <v>0</v>
      </c>
    </row>
    <row r="136" spans="1:23" x14ac:dyDescent="0.25">
      <c r="A136" s="142">
        <v>29</v>
      </c>
      <c r="B136" s="420"/>
      <c r="C136" s="420"/>
      <c r="D136" s="142">
        <v>0</v>
      </c>
      <c r="E136" s="142">
        <v>0</v>
      </c>
      <c r="F136" s="142">
        <v>0</v>
      </c>
      <c r="G136" s="280">
        <f t="shared" si="12"/>
        <v>0</v>
      </c>
      <c r="I136" s="142">
        <v>29</v>
      </c>
      <c r="J136" s="420"/>
      <c r="K136" s="420"/>
      <c r="L136" s="142">
        <v>0</v>
      </c>
      <c r="M136" s="142">
        <v>0</v>
      </c>
      <c r="N136" s="142">
        <v>0</v>
      </c>
      <c r="O136" s="280">
        <f t="shared" si="13"/>
        <v>0</v>
      </c>
      <c r="Q136" s="142">
        <v>29</v>
      </c>
      <c r="R136" s="420"/>
      <c r="S136" s="420"/>
      <c r="T136" s="142">
        <v>0</v>
      </c>
      <c r="U136" s="142">
        <v>0</v>
      </c>
      <c r="V136" s="142">
        <v>0</v>
      </c>
      <c r="W136" s="280">
        <f t="shared" si="14"/>
        <v>0</v>
      </c>
    </row>
    <row r="137" spans="1:23" x14ac:dyDescent="0.25">
      <c r="A137" s="142">
        <v>30</v>
      </c>
      <c r="B137" s="420"/>
      <c r="C137" s="420"/>
      <c r="D137" s="142">
        <v>0</v>
      </c>
      <c r="E137" s="142">
        <v>0</v>
      </c>
      <c r="F137" s="142">
        <v>0</v>
      </c>
      <c r="G137" s="280">
        <f t="shared" si="12"/>
        <v>0</v>
      </c>
      <c r="I137" s="142">
        <v>30</v>
      </c>
      <c r="J137" s="420"/>
      <c r="K137" s="420"/>
      <c r="L137" s="142">
        <v>0</v>
      </c>
      <c r="M137" s="142">
        <v>0</v>
      </c>
      <c r="N137" s="142">
        <v>0</v>
      </c>
      <c r="O137" s="280">
        <f t="shared" si="13"/>
        <v>0</v>
      </c>
      <c r="Q137" s="142">
        <v>30</v>
      </c>
      <c r="R137" s="420"/>
      <c r="S137" s="420"/>
      <c r="T137" s="142">
        <v>0</v>
      </c>
      <c r="U137" s="142">
        <v>0</v>
      </c>
      <c r="V137" s="142">
        <v>0</v>
      </c>
      <c r="W137" s="280">
        <f t="shared" si="14"/>
        <v>0</v>
      </c>
    </row>
    <row r="138" spans="1:23" x14ac:dyDescent="0.25">
      <c r="A138" s="165"/>
      <c r="B138" s="165"/>
      <c r="C138" s="165"/>
      <c r="D138" s="165"/>
      <c r="E138" s="165"/>
      <c r="F138" s="165"/>
      <c r="G138" s="166"/>
      <c r="I138" s="142">
        <v>31</v>
      </c>
      <c r="J138" s="420"/>
      <c r="K138" s="420"/>
      <c r="L138" s="142">
        <v>0</v>
      </c>
      <c r="M138" s="142">
        <v>0</v>
      </c>
      <c r="N138" s="142">
        <v>0</v>
      </c>
      <c r="O138" s="280">
        <f t="shared" si="13"/>
        <v>0</v>
      </c>
      <c r="Q138" s="142">
        <v>31</v>
      </c>
      <c r="R138" s="420"/>
      <c r="S138" s="420"/>
      <c r="T138" s="142">
        <v>0</v>
      </c>
      <c r="U138" s="142">
        <v>0</v>
      </c>
      <c r="V138" s="142">
        <v>0</v>
      </c>
      <c r="W138" s="280">
        <f t="shared" si="14"/>
        <v>0</v>
      </c>
    </row>
    <row r="139" spans="1:23" x14ac:dyDescent="0.25">
      <c r="A139" s="165"/>
      <c r="B139" s="165"/>
      <c r="C139" s="165"/>
      <c r="D139" s="165"/>
      <c r="E139" s="165"/>
      <c r="F139" s="165"/>
      <c r="G139" s="166"/>
      <c r="I139" s="142">
        <v>32</v>
      </c>
      <c r="J139" s="420"/>
      <c r="K139" s="420"/>
      <c r="L139" s="142">
        <v>0</v>
      </c>
      <c r="M139" s="142">
        <v>0</v>
      </c>
      <c r="N139" s="142">
        <v>0</v>
      </c>
      <c r="O139" s="280">
        <f t="shared" si="13"/>
        <v>0</v>
      </c>
      <c r="Q139" s="142">
        <v>32</v>
      </c>
      <c r="R139" s="420"/>
      <c r="S139" s="420"/>
      <c r="T139" s="142">
        <v>0</v>
      </c>
      <c r="U139" s="142">
        <v>0</v>
      </c>
      <c r="V139" s="142">
        <v>0</v>
      </c>
      <c r="W139" s="280">
        <f t="shared" si="14"/>
        <v>0</v>
      </c>
    </row>
    <row r="140" spans="1:23" x14ac:dyDescent="0.25">
      <c r="A140" s="165"/>
      <c r="B140" s="165"/>
      <c r="C140" s="165"/>
      <c r="D140" s="165"/>
      <c r="E140" s="165"/>
      <c r="F140" s="165"/>
      <c r="G140" s="166"/>
      <c r="I140" s="142">
        <v>33</v>
      </c>
      <c r="J140" s="420"/>
      <c r="K140" s="420"/>
      <c r="L140" s="142">
        <v>0</v>
      </c>
      <c r="M140" s="142">
        <v>0</v>
      </c>
      <c r="N140" s="142">
        <v>0</v>
      </c>
      <c r="O140" s="280">
        <f t="shared" si="13"/>
        <v>0</v>
      </c>
      <c r="Q140" s="142">
        <v>33</v>
      </c>
      <c r="R140" s="420"/>
      <c r="S140" s="420"/>
      <c r="T140" s="142">
        <v>0</v>
      </c>
      <c r="U140" s="142">
        <v>0</v>
      </c>
      <c r="V140" s="142">
        <v>0</v>
      </c>
      <c r="W140" s="280">
        <f t="shared" ref="W140:W157" si="15">SUM(T140:V140)</f>
        <v>0</v>
      </c>
    </row>
    <row r="141" spans="1:23" x14ac:dyDescent="0.25">
      <c r="A141" s="165"/>
      <c r="B141" s="165"/>
      <c r="C141" s="165"/>
      <c r="D141" s="165"/>
      <c r="E141" s="165"/>
      <c r="F141" s="165"/>
      <c r="G141" s="166"/>
      <c r="I141" s="142">
        <v>34</v>
      </c>
      <c r="J141" s="420"/>
      <c r="K141" s="420"/>
      <c r="L141" s="142">
        <v>0</v>
      </c>
      <c r="M141" s="142">
        <v>0</v>
      </c>
      <c r="N141" s="142">
        <v>0</v>
      </c>
      <c r="O141" s="280">
        <f t="shared" si="13"/>
        <v>0</v>
      </c>
      <c r="Q141" s="142">
        <v>34</v>
      </c>
      <c r="R141" s="420"/>
      <c r="S141" s="420"/>
      <c r="T141" s="142">
        <v>0</v>
      </c>
      <c r="U141" s="142">
        <v>0</v>
      </c>
      <c r="V141" s="142">
        <v>0</v>
      </c>
      <c r="W141" s="280">
        <f t="shared" si="15"/>
        <v>0</v>
      </c>
    </row>
    <row r="142" spans="1:23" x14ac:dyDescent="0.25">
      <c r="A142" s="165"/>
      <c r="B142" s="165"/>
      <c r="C142" s="165"/>
      <c r="D142" s="165"/>
      <c r="E142" s="165"/>
      <c r="F142" s="165"/>
      <c r="G142" s="166"/>
      <c r="I142" s="142">
        <v>35</v>
      </c>
      <c r="J142" s="420"/>
      <c r="K142" s="420"/>
      <c r="L142" s="142">
        <v>0</v>
      </c>
      <c r="M142" s="142">
        <v>0</v>
      </c>
      <c r="N142" s="142">
        <v>0</v>
      </c>
      <c r="O142" s="280">
        <f t="shared" si="13"/>
        <v>0</v>
      </c>
      <c r="Q142" s="142">
        <v>35</v>
      </c>
      <c r="R142" s="420"/>
      <c r="S142" s="420"/>
      <c r="T142" s="142">
        <v>0</v>
      </c>
      <c r="U142" s="142">
        <v>0</v>
      </c>
      <c r="V142" s="142">
        <v>0</v>
      </c>
      <c r="W142" s="280">
        <f t="shared" si="15"/>
        <v>0</v>
      </c>
    </row>
    <row r="143" spans="1:23" x14ac:dyDescent="0.25">
      <c r="A143" s="165"/>
      <c r="B143" s="165"/>
      <c r="C143" s="165"/>
      <c r="D143" s="165"/>
      <c r="E143" s="165"/>
      <c r="F143" s="165"/>
      <c r="G143" s="166"/>
      <c r="I143" s="142">
        <v>36</v>
      </c>
      <c r="J143" s="420"/>
      <c r="K143" s="420"/>
      <c r="L143" s="142">
        <v>0</v>
      </c>
      <c r="M143" s="142">
        <v>0</v>
      </c>
      <c r="N143" s="142">
        <v>0</v>
      </c>
      <c r="O143" s="280">
        <f t="shared" si="13"/>
        <v>0</v>
      </c>
      <c r="Q143" s="142">
        <v>36</v>
      </c>
      <c r="R143" s="420"/>
      <c r="S143" s="420"/>
      <c r="T143" s="142">
        <v>0</v>
      </c>
      <c r="U143" s="142">
        <v>0</v>
      </c>
      <c r="V143" s="142">
        <v>0</v>
      </c>
      <c r="W143" s="280">
        <f t="shared" si="15"/>
        <v>0</v>
      </c>
    </row>
    <row r="144" spans="1:23" x14ac:dyDescent="0.25">
      <c r="A144" s="165"/>
      <c r="B144" s="165"/>
      <c r="C144" s="165"/>
      <c r="D144" s="165"/>
      <c r="E144" s="165"/>
      <c r="F144" s="165"/>
      <c r="G144" s="166"/>
      <c r="I144" s="142">
        <v>37</v>
      </c>
      <c r="J144" s="420"/>
      <c r="K144" s="420"/>
      <c r="L144" s="142">
        <v>0</v>
      </c>
      <c r="M144" s="142">
        <v>0</v>
      </c>
      <c r="N144" s="142">
        <v>0</v>
      </c>
      <c r="O144" s="280">
        <f t="shared" si="13"/>
        <v>0</v>
      </c>
      <c r="Q144" s="142">
        <v>37</v>
      </c>
      <c r="R144" s="420"/>
      <c r="S144" s="420"/>
      <c r="T144" s="142">
        <v>0</v>
      </c>
      <c r="U144" s="142">
        <v>0</v>
      </c>
      <c r="V144" s="142">
        <v>0</v>
      </c>
      <c r="W144" s="280">
        <f t="shared" si="15"/>
        <v>0</v>
      </c>
    </row>
    <row r="145" spans="1:23" x14ac:dyDescent="0.25">
      <c r="A145" s="165"/>
      <c r="B145" s="165"/>
      <c r="C145" s="165"/>
      <c r="D145" s="165"/>
      <c r="E145" s="165"/>
      <c r="F145" s="165"/>
      <c r="G145" s="166"/>
      <c r="I145" s="142">
        <v>38</v>
      </c>
      <c r="J145" s="420"/>
      <c r="K145" s="420"/>
      <c r="L145" s="142">
        <v>0</v>
      </c>
      <c r="M145" s="142">
        <v>0</v>
      </c>
      <c r="N145" s="142">
        <v>0</v>
      </c>
      <c r="O145" s="280">
        <f t="shared" si="13"/>
        <v>0</v>
      </c>
      <c r="Q145" s="142">
        <v>38</v>
      </c>
      <c r="R145" s="420"/>
      <c r="S145" s="420"/>
      <c r="T145" s="142">
        <v>0</v>
      </c>
      <c r="U145" s="142">
        <v>0</v>
      </c>
      <c r="V145" s="142">
        <v>0</v>
      </c>
      <c r="W145" s="280">
        <f t="shared" si="15"/>
        <v>0</v>
      </c>
    </row>
    <row r="146" spans="1:23" x14ac:dyDescent="0.25">
      <c r="A146" s="165"/>
      <c r="B146" s="165"/>
      <c r="C146" s="165"/>
      <c r="D146" s="165"/>
      <c r="E146" s="165"/>
      <c r="F146" s="165"/>
      <c r="G146" s="166"/>
      <c r="I146" s="142">
        <v>39</v>
      </c>
      <c r="J146" s="420"/>
      <c r="K146" s="420"/>
      <c r="L146" s="142">
        <v>0</v>
      </c>
      <c r="M146" s="142">
        <v>0</v>
      </c>
      <c r="N146" s="142">
        <v>0</v>
      </c>
      <c r="O146" s="280">
        <f t="shared" si="13"/>
        <v>0</v>
      </c>
      <c r="Q146" s="142">
        <v>39</v>
      </c>
      <c r="R146" s="420"/>
      <c r="S146" s="420"/>
      <c r="T146" s="142">
        <v>0</v>
      </c>
      <c r="U146" s="142">
        <v>0</v>
      </c>
      <c r="V146" s="142">
        <v>0</v>
      </c>
      <c r="W146" s="280">
        <f t="shared" si="15"/>
        <v>0</v>
      </c>
    </row>
    <row r="147" spans="1:23" x14ac:dyDescent="0.25">
      <c r="A147" s="165"/>
      <c r="B147" s="165"/>
      <c r="C147" s="165"/>
      <c r="D147" s="165"/>
      <c r="E147" s="165"/>
      <c r="F147" s="165"/>
      <c r="G147" s="166"/>
      <c r="I147" s="142">
        <v>40</v>
      </c>
      <c r="J147" s="420"/>
      <c r="K147" s="420"/>
      <c r="L147" s="142">
        <v>0</v>
      </c>
      <c r="M147" s="142">
        <v>0</v>
      </c>
      <c r="N147" s="142">
        <v>0</v>
      </c>
      <c r="O147" s="280">
        <f t="shared" si="13"/>
        <v>0</v>
      </c>
      <c r="Q147" s="142">
        <v>40</v>
      </c>
      <c r="R147" s="420"/>
      <c r="S147" s="420"/>
      <c r="T147" s="142">
        <v>0</v>
      </c>
      <c r="U147" s="142">
        <v>0</v>
      </c>
      <c r="V147" s="142">
        <v>0</v>
      </c>
      <c r="W147" s="280">
        <f t="shared" si="15"/>
        <v>0</v>
      </c>
    </row>
    <row r="148" spans="1:23" x14ac:dyDescent="0.25">
      <c r="A148" s="165"/>
      <c r="B148" s="165"/>
      <c r="C148" s="165"/>
      <c r="D148" s="165"/>
      <c r="E148" s="165"/>
      <c r="F148" s="165"/>
      <c r="G148" s="166"/>
      <c r="I148" s="165"/>
      <c r="J148" s="165"/>
      <c r="K148" s="165"/>
      <c r="L148" s="165"/>
      <c r="M148" s="165"/>
      <c r="N148" s="165"/>
      <c r="O148" s="166"/>
      <c r="Q148" s="142">
        <v>41</v>
      </c>
      <c r="R148" s="420"/>
      <c r="S148" s="420"/>
      <c r="T148" s="142">
        <v>0</v>
      </c>
      <c r="U148" s="142">
        <v>0</v>
      </c>
      <c r="V148" s="142">
        <v>0</v>
      </c>
      <c r="W148" s="280">
        <f t="shared" si="15"/>
        <v>0</v>
      </c>
    </row>
    <row r="149" spans="1:23" x14ac:dyDescent="0.25">
      <c r="A149" s="165"/>
      <c r="B149" s="165"/>
      <c r="C149" s="165"/>
      <c r="D149" s="165"/>
      <c r="E149" s="165"/>
      <c r="F149" s="165"/>
      <c r="G149" s="166"/>
      <c r="I149" s="165"/>
      <c r="J149" s="165"/>
      <c r="K149" s="165"/>
      <c r="L149" s="165"/>
      <c r="M149" s="165"/>
      <c r="N149" s="165"/>
      <c r="O149" s="166"/>
      <c r="Q149" s="142">
        <v>42</v>
      </c>
      <c r="R149" s="420"/>
      <c r="S149" s="420"/>
      <c r="T149" s="142">
        <v>0</v>
      </c>
      <c r="U149" s="142">
        <v>0</v>
      </c>
      <c r="V149" s="142">
        <v>0</v>
      </c>
      <c r="W149" s="280">
        <f t="shared" si="15"/>
        <v>0</v>
      </c>
    </row>
    <row r="150" spans="1:23" x14ac:dyDescent="0.25">
      <c r="A150" s="165"/>
      <c r="B150" s="165"/>
      <c r="C150" s="165"/>
      <c r="D150" s="165"/>
      <c r="E150" s="165"/>
      <c r="F150" s="165"/>
      <c r="G150" s="166"/>
      <c r="I150" s="165"/>
      <c r="J150" s="165"/>
      <c r="K150" s="165"/>
      <c r="L150" s="165"/>
      <c r="M150" s="165"/>
      <c r="N150" s="165"/>
      <c r="O150" s="166"/>
      <c r="Q150" s="142">
        <v>43</v>
      </c>
      <c r="R150" s="420"/>
      <c r="S150" s="420"/>
      <c r="T150" s="142">
        <v>0</v>
      </c>
      <c r="U150" s="142">
        <v>0</v>
      </c>
      <c r="V150" s="142">
        <v>0</v>
      </c>
      <c r="W150" s="280">
        <f t="shared" si="15"/>
        <v>0</v>
      </c>
    </row>
    <row r="151" spans="1:23" x14ac:dyDescent="0.25">
      <c r="A151" s="165"/>
      <c r="B151" s="165"/>
      <c r="C151" s="165"/>
      <c r="D151" s="165"/>
      <c r="E151" s="165"/>
      <c r="F151" s="165"/>
      <c r="G151" s="166"/>
      <c r="I151" s="165"/>
      <c r="J151" s="165"/>
      <c r="K151" s="165"/>
      <c r="L151" s="165"/>
      <c r="M151" s="165"/>
      <c r="N151" s="165"/>
      <c r="O151" s="166"/>
      <c r="Q151" s="142">
        <v>44</v>
      </c>
      <c r="R151" s="420"/>
      <c r="S151" s="420"/>
      <c r="T151" s="142">
        <v>0</v>
      </c>
      <c r="U151" s="142">
        <v>0</v>
      </c>
      <c r="V151" s="142">
        <v>0</v>
      </c>
      <c r="W151" s="280">
        <f t="shared" si="15"/>
        <v>0</v>
      </c>
    </row>
    <row r="152" spans="1:23" x14ac:dyDescent="0.25">
      <c r="A152" s="165"/>
      <c r="B152" s="165"/>
      <c r="C152" s="165"/>
      <c r="D152" s="165"/>
      <c r="E152" s="165"/>
      <c r="F152" s="165"/>
      <c r="G152" s="166"/>
      <c r="I152" s="165"/>
      <c r="J152" s="165"/>
      <c r="K152" s="165"/>
      <c r="L152" s="165"/>
      <c r="M152" s="165"/>
      <c r="N152" s="165"/>
      <c r="O152" s="166"/>
      <c r="Q152" s="142">
        <v>45</v>
      </c>
      <c r="R152" s="420"/>
      <c r="S152" s="420"/>
      <c r="T152" s="142">
        <v>0</v>
      </c>
      <c r="U152" s="142">
        <v>0</v>
      </c>
      <c r="V152" s="142">
        <v>0</v>
      </c>
      <c r="W152" s="280">
        <f t="shared" si="15"/>
        <v>0</v>
      </c>
    </row>
    <row r="153" spans="1:23" x14ac:dyDescent="0.25">
      <c r="A153" s="165"/>
      <c r="B153" s="165"/>
      <c r="C153" s="165"/>
      <c r="D153" s="165"/>
      <c r="E153" s="165"/>
      <c r="F153" s="165"/>
      <c r="G153" s="166"/>
      <c r="I153" s="165"/>
      <c r="J153" s="165"/>
      <c r="K153" s="165"/>
      <c r="L153" s="165"/>
      <c r="M153" s="165"/>
      <c r="N153" s="165"/>
      <c r="O153" s="166"/>
      <c r="Q153" s="142">
        <v>46</v>
      </c>
      <c r="R153" s="420"/>
      <c r="S153" s="420"/>
      <c r="T153" s="142">
        <v>0</v>
      </c>
      <c r="U153" s="142">
        <v>0</v>
      </c>
      <c r="V153" s="142">
        <v>0</v>
      </c>
      <c r="W153" s="280">
        <f t="shared" si="15"/>
        <v>0</v>
      </c>
    </row>
    <row r="154" spans="1:23" x14ac:dyDescent="0.25">
      <c r="A154" s="165"/>
      <c r="B154" s="165"/>
      <c r="C154" s="165"/>
      <c r="D154" s="165"/>
      <c r="E154" s="165"/>
      <c r="F154" s="165"/>
      <c r="G154" s="166"/>
      <c r="I154" s="165"/>
      <c r="J154" s="165"/>
      <c r="K154" s="165"/>
      <c r="L154" s="165"/>
      <c r="M154" s="165"/>
      <c r="N154" s="165"/>
      <c r="O154" s="166"/>
      <c r="Q154" s="142">
        <v>47</v>
      </c>
      <c r="R154" s="420"/>
      <c r="S154" s="420"/>
      <c r="T154" s="142">
        <v>0</v>
      </c>
      <c r="U154" s="142">
        <v>0</v>
      </c>
      <c r="V154" s="142">
        <v>0</v>
      </c>
      <c r="W154" s="280">
        <f t="shared" si="15"/>
        <v>0</v>
      </c>
    </row>
    <row r="155" spans="1:23" x14ac:dyDescent="0.25">
      <c r="A155" s="165"/>
      <c r="B155" s="165"/>
      <c r="C155" s="165"/>
      <c r="D155" s="165"/>
      <c r="E155" s="165"/>
      <c r="F155" s="165"/>
      <c r="G155" s="166"/>
      <c r="I155" s="165"/>
      <c r="J155" s="165"/>
      <c r="K155" s="165"/>
      <c r="L155" s="165"/>
      <c r="M155" s="165"/>
      <c r="N155" s="165"/>
      <c r="O155" s="166"/>
      <c r="Q155" s="142">
        <v>48</v>
      </c>
      <c r="R155" s="420"/>
      <c r="S155" s="420"/>
      <c r="T155" s="142">
        <v>0</v>
      </c>
      <c r="U155" s="142">
        <v>0</v>
      </c>
      <c r="V155" s="142">
        <v>0</v>
      </c>
      <c r="W155" s="280">
        <f t="shared" si="15"/>
        <v>0</v>
      </c>
    </row>
    <row r="156" spans="1:23" x14ac:dyDescent="0.25">
      <c r="A156" s="165"/>
      <c r="B156" s="165"/>
      <c r="C156" s="165"/>
      <c r="D156" s="165"/>
      <c r="E156" s="165"/>
      <c r="F156" s="165"/>
      <c r="G156" s="166"/>
      <c r="I156" s="165"/>
      <c r="J156" s="165"/>
      <c r="K156" s="165"/>
      <c r="L156" s="165"/>
      <c r="M156" s="165"/>
      <c r="N156" s="165"/>
      <c r="O156" s="166"/>
      <c r="Q156" s="142">
        <v>49</v>
      </c>
      <c r="R156" s="420"/>
      <c r="S156" s="420"/>
      <c r="T156" s="142">
        <v>0</v>
      </c>
      <c r="U156" s="142">
        <v>0</v>
      </c>
      <c r="V156" s="142">
        <v>0</v>
      </c>
      <c r="W156" s="280">
        <f t="shared" si="15"/>
        <v>0</v>
      </c>
    </row>
    <row r="157" spans="1:23" x14ac:dyDescent="0.25">
      <c r="A157" s="165"/>
      <c r="B157" s="165"/>
      <c r="C157" s="165"/>
      <c r="D157" s="165"/>
      <c r="E157" s="165"/>
      <c r="F157" s="165"/>
      <c r="G157" s="166"/>
      <c r="I157" s="165"/>
      <c r="J157" s="165"/>
      <c r="K157" s="165"/>
      <c r="L157" s="165"/>
      <c r="M157" s="165"/>
      <c r="N157" s="165"/>
      <c r="O157" s="166"/>
      <c r="Q157" s="142">
        <v>50</v>
      </c>
      <c r="R157" s="420"/>
      <c r="S157" s="420"/>
      <c r="T157" s="142">
        <v>0</v>
      </c>
      <c r="U157" s="142">
        <v>0</v>
      </c>
      <c r="V157" s="142">
        <v>0</v>
      </c>
      <c r="W157" s="280">
        <f t="shared" si="15"/>
        <v>0</v>
      </c>
    </row>
    <row r="160" spans="1:23" ht="28.5" x14ac:dyDescent="0.45">
      <c r="B160" s="475" t="s">
        <v>265</v>
      </c>
      <c r="C160" s="475"/>
      <c r="D160" s="475"/>
      <c r="E160" s="475"/>
      <c r="F160" s="475"/>
      <c r="G160" s="475"/>
      <c r="H160" s="475"/>
      <c r="I160" s="475"/>
      <c r="J160" s="475"/>
      <c r="K160" s="475"/>
      <c r="L160" s="475"/>
      <c r="M160" s="475"/>
      <c r="N160" s="475"/>
    </row>
    <row r="162" spans="1:23" ht="18.75" customHeight="1" x14ac:dyDescent="0.25">
      <c r="A162" s="481" t="s">
        <v>49</v>
      </c>
      <c r="B162" s="449" t="s">
        <v>21</v>
      </c>
      <c r="C162" s="449"/>
      <c r="D162" s="478" t="s">
        <v>50</v>
      </c>
      <c r="E162" s="478"/>
      <c r="F162" s="478"/>
      <c r="G162" s="478"/>
      <c r="I162" s="481" t="s">
        <v>49</v>
      </c>
      <c r="J162" s="449" t="s">
        <v>21</v>
      </c>
      <c r="K162" s="449"/>
      <c r="L162" s="478" t="s">
        <v>51</v>
      </c>
      <c r="M162" s="478"/>
      <c r="N162" s="478"/>
      <c r="O162" s="478"/>
      <c r="Q162" s="481" t="s">
        <v>49</v>
      </c>
      <c r="R162" s="449" t="s">
        <v>21</v>
      </c>
      <c r="S162" s="449"/>
      <c r="T162" s="478" t="s">
        <v>52</v>
      </c>
      <c r="U162" s="478"/>
      <c r="V162" s="478"/>
      <c r="W162" s="478"/>
    </row>
    <row r="163" spans="1:23" x14ac:dyDescent="0.25">
      <c r="A163" s="481"/>
      <c r="B163" s="450" t="s">
        <v>19</v>
      </c>
      <c r="C163" s="450"/>
      <c r="D163" s="420">
        <v>0</v>
      </c>
      <c r="E163" s="420"/>
      <c r="F163" s="420"/>
      <c r="G163" s="420"/>
      <c r="I163" s="481"/>
      <c r="J163" s="450" t="s">
        <v>19</v>
      </c>
      <c r="K163" s="450"/>
      <c r="L163" s="420">
        <v>0</v>
      </c>
      <c r="M163" s="420"/>
      <c r="N163" s="420"/>
      <c r="O163" s="420"/>
      <c r="Q163" s="481"/>
      <c r="R163" s="450" t="s">
        <v>19</v>
      </c>
      <c r="S163" s="450"/>
      <c r="T163" s="420">
        <v>0</v>
      </c>
      <c r="U163" s="420"/>
      <c r="V163" s="420"/>
      <c r="W163" s="420"/>
    </row>
    <row r="164" spans="1:23" ht="15" customHeight="1" x14ac:dyDescent="0.25">
      <c r="A164" s="481"/>
      <c r="B164" s="450" t="s">
        <v>22</v>
      </c>
      <c r="C164" s="450"/>
      <c r="D164" s="420">
        <v>0</v>
      </c>
      <c r="E164" s="420"/>
      <c r="F164" s="420"/>
      <c r="G164" s="420"/>
      <c r="I164" s="481"/>
      <c r="J164" s="450" t="s">
        <v>22</v>
      </c>
      <c r="K164" s="450"/>
      <c r="L164" s="420">
        <v>0</v>
      </c>
      <c r="M164" s="420"/>
      <c r="N164" s="420"/>
      <c r="O164" s="420"/>
      <c r="Q164" s="481"/>
      <c r="R164" s="450" t="s">
        <v>22</v>
      </c>
      <c r="S164" s="450"/>
      <c r="T164" s="420">
        <v>0</v>
      </c>
      <c r="U164" s="420"/>
      <c r="V164" s="420"/>
      <c r="W164" s="420"/>
    </row>
    <row r="165" spans="1:23" ht="15" customHeight="1" x14ac:dyDescent="0.25">
      <c r="A165" s="481"/>
      <c r="B165" s="450" t="s">
        <v>55</v>
      </c>
      <c r="C165" s="450"/>
      <c r="D165" s="476" t="s">
        <v>16</v>
      </c>
      <c r="E165" s="476"/>
      <c r="F165" s="476"/>
      <c r="G165" s="480" t="s">
        <v>32</v>
      </c>
      <c r="I165" s="481"/>
      <c r="J165" s="450" t="s">
        <v>55</v>
      </c>
      <c r="K165" s="450"/>
      <c r="L165" s="476" t="s">
        <v>16</v>
      </c>
      <c r="M165" s="476"/>
      <c r="N165" s="476"/>
      <c r="O165" s="480" t="s">
        <v>32</v>
      </c>
      <c r="Q165" s="481"/>
      <c r="R165" s="450" t="s">
        <v>55</v>
      </c>
      <c r="S165" s="450"/>
      <c r="T165" s="476" t="s">
        <v>16</v>
      </c>
      <c r="U165" s="476"/>
      <c r="V165" s="476"/>
      <c r="W165" s="480" t="s">
        <v>32</v>
      </c>
    </row>
    <row r="166" spans="1:23" ht="38.25" customHeight="1" x14ac:dyDescent="0.25">
      <c r="A166" s="481"/>
      <c r="B166" s="450"/>
      <c r="C166" s="450"/>
      <c r="D166" s="278" t="s">
        <v>33</v>
      </c>
      <c r="E166" s="278" t="s">
        <v>64</v>
      </c>
      <c r="F166" s="278" t="s">
        <v>15</v>
      </c>
      <c r="G166" s="480"/>
      <c r="I166" s="481"/>
      <c r="J166" s="450"/>
      <c r="K166" s="450"/>
      <c r="L166" s="278" t="s">
        <v>33</v>
      </c>
      <c r="M166" s="278" t="s">
        <v>64</v>
      </c>
      <c r="N166" s="278" t="s">
        <v>15</v>
      </c>
      <c r="O166" s="480"/>
      <c r="Q166" s="481"/>
      <c r="R166" s="450"/>
      <c r="S166" s="450"/>
      <c r="T166" s="278" t="s">
        <v>33</v>
      </c>
      <c r="U166" s="278" t="s">
        <v>64</v>
      </c>
      <c r="V166" s="278" t="s">
        <v>15</v>
      </c>
      <c r="W166" s="480"/>
    </row>
    <row r="167" spans="1:23" x14ac:dyDescent="0.25">
      <c r="A167" s="481"/>
      <c r="B167" s="450" t="s">
        <v>18</v>
      </c>
      <c r="C167" s="450"/>
      <c r="D167" s="262">
        <f>4*3</f>
        <v>12</v>
      </c>
      <c r="E167" s="262">
        <f>8*3</f>
        <v>24</v>
      </c>
      <c r="F167" s="262">
        <f>4*3</f>
        <v>12</v>
      </c>
      <c r="G167" s="485" t="str">
        <f>IFERROR(SUM(G172:G221)/D164,"")</f>
        <v/>
      </c>
      <c r="I167" s="481"/>
      <c r="J167" s="450" t="s">
        <v>18</v>
      </c>
      <c r="K167" s="450"/>
      <c r="L167" s="262">
        <f>4*3</f>
        <v>12</v>
      </c>
      <c r="M167" s="262">
        <f>8*3</f>
        <v>24</v>
      </c>
      <c r="N167" s="262">
        <f>4*3</f>
        <v>12</v>
      </c>
      <c r="O167" s="485" t="str">
        <f>IFERROR(SUM(O172:O221)/L164,"")</f>
        <v/>
      </c>
      <c r="Q167" s="481"/>
      <c r="R167" s="450" t="s">
        <v>18</v>
      </c>
      <c r="S167" s="450"/>
      <c r="T167" s="262">
        <f>4*3</f>
        <v>12</v>
      </c>
      <c r="U167" s="262">
        <f>8*3</f>
        <v>24</v>
      </c>
      <c r="V167" s="262">
        <f>4*3</f>
        <v>12</v>
      </c>
      <c r="W167" s="485" t="str">
        <f>IFERROR(SUM(W172:W221)/T164,"")</f>
        <v/>
      </c>
    </row>
    <row r="168" spans="1:23" x14ac:dyDescent="0.25">
      <c r="A168" s="481"/>
      <c r="B168" s="450" t="s">
        <v>53</v>
      </c>
      <c r="C168" s="450"/>
      <c r="D168" s="280" t="str">
        <f>IFERROR(SUM(D171:D220)/D164,"")</f>
        <v/>
      </c>
      <c r="E168" s="280" t="str">
        <f>IFERROR(SUM(E171:E220)/D164,"")</f>
        <v/>
      </c>
      <c r="F168" s="280" t="str">
        <f>IFERROR(SUM(F171:F220)/D164,"")</f>
        <v/>
      </c>
      <c r="G168" s="485"/>
      <c r="I168" s="481"/>
      <c r="J168" s="450" t="s">
        <v>53</v>
      </c>
      <c r="K168" s="450"/>
      <c r="L168" s="280" t="str">
        <f>IFERROR(SUM(L171:L220)/L164,"")</f>
        <v/>
      </c>
      <c r="M168" s="280" t="str">
        <f>IFERROR(SUM(M171:M220)/L164,"")</f>
        <v/>
      </c>
      <c r="N168" s="280" t="str">
        <f>IFERROR(SUM(N171:N220)/L164,"")</f>
        <v/>
      </c>
      <c r="O168" s="485"/>
      <c r="Q168" s="481"/>
      <c r="R168" s="450" t="s">
        <v>53</v>
      </c>
      <c r="S168" s="450"/>
      <c r="T168" s="280" t="str">
        <f>IFERROR(SUM(T171:T220)/T164,"")</f>
        <v/>
      </c>
      <c r="U168" s="280" t="str">
        <f>IFERROR(SUM(U171:U220)/T164,"")</f>
        <v/>
      </c>
      <c r="V168" s="280" t="str">
        <f>IFERROR(SUM(V171:V220)/T164,"")</f>
        <v/>
      </c>
      <c r="W168" s="485"/>
    </row>
    <row r="169" spans="1:23" x14ac:dyDescent="0.25">
      <c r="I169" s="281"/>
    </row>
    <row r="170" spans="1:23" ht="13.5" customHeight="1" x14ac:dyDescent="0.25">
      <c r="A170" s="447" t="s">
        <v>24</v>
      </c>
      <c r="B170" s="447" t="s">
        <v>54</v>
      </c>
      <c r="C170" s="447"/>
      <c r="D170" s="476" t="s">
        <v>16</v>
      </c>
      <c r="E170" s="476"/>
      <c r="F170" s="476"/>
      <c r="G170" s="480" t="s">
        <v>32</v>
      </c>
      <c r="I170" s="447" t="s">
        <v>24</v>
      </c>
      <c r="J170" s="447" t="s">
        <v>54</v>
      </c>
      <c r="K170" s="447"/>
      <c r="L170" s="476" t="s">
        <v>16</v>
      </c>
      <c r="M170" s="476"/>
      <c r="N170" s="476"/>
      <c r="O170" s="480" t="s">
        <v>32</v>
      </c>
      <c r="Q170" s="447" t="s">
        <v>24</v>
      </c>
      <c r="R170" s="447" t="s">
        <v>54</v>
      </c>
      <c r="S170" s="447"/>
      <c r="T170" s="476" t="s">
        <v>16</v>
      </c>
      <c r="U170" s="476"/>
      <c r="V170" s="476"/>
      <c r="W170" s="480" t="s">
        <v>32</v>
      </c>
    </row>
    <row r="171" spans="1:23" ht="38.25" x14ac:dyDescent="0.25">
      <c r="A171" s="447"/>
      <c r="B171" s="447"/>
      <c r="C171" s="447"/>
      <c r="D171" s="278" t="s">
        <v>33</v>
      </c>
      <c r="E171" s="278" t="s">
        <v>64</v>
      </c>
      <c r="F171" s="278" t="s">
        <v>15</v>
      </c>
      <c r="G171" s="480"/>
      <c r="I171" s="447"/>
      <c r="J171" s="447"/>
      <c r="K171" s="447"/>
      <c r="L171" s="278" t="s">
        <v>33</v>
      </c>
      <c r="M171" s="278" t="s">
        <v>64</v>
      </c>
      <c r="N171" s="278" t="s">
        <v>15</v>
      </c>
      <c r="O171" s="480"/>
      <c r="Q171" s="447"/>
      <c r="R171" s="447"/>
      <c r="S171" s="447"/>
      <c r="T171" s="278" t="s">
        <v>33</v>
      </c>
      <c r="U171" s="278" t="s">
        <v>64</v>
      </c>
      <c r="V171" s="278" t="s">
        <v>15</v>
      </c>
      <c r="W171" s="480"/>
    </row>
    <row r="172" spans="1:23" x14ac:dyDescent="0.25">
      <c r="A172" s="142">
        <v>1</v>
      </c>
      <c r="B172" s="420"/>
      <c r="C172" s="420"/>
      <c r="D172" s="142">
        <v>0</v>
      </c>
      <c r="E172" s="142">
        <v>0</v>
      </c>
      <c r="F172" s="142">
        <v>0</v>
      </c>
      <c r="G172" s="280">
        <f t="shared" ref="G172:G201" si="16">SUM(D172:F172)</f>
        <v>0</v>
      </c>
      <c r="I172" s="142">
        <v>1</v>
      </c>
      <c r="J172" s="420"/>
      <c r="K172" s="420"/>
      <c r="L172" s="142">
        <v>0</v>
      </c>
      <c r="M172" s="142">
        <v>0</v>
      </c>
      <c r="N172" s="142">
        <v>0</v>
      </c>
      <c r="O172" s="280">
        <f t="shared" ref="O172:O211" si="17">SUM(L172:N172)</f>
        <v>0</v>
      </c>
      <c r="Q172" s="142">
        <v>1</v>
      </c>
      <c r="R172" s="420"/>
      <c r="S172" s="420"/>
      <c r="T172" s="142">
        <v>0</v>
      </c>
      <c r="U172" s="142">
        <v>0</v>
      </c>
      <c r="V172" s="142">
        <v>0</v>
      </c>
      <c r="W172" s="280">
        <f t="shared" ref="W172:W203" si="18">SUM(T172:V172)</f>
        <v>0</v>
      </c>
    </row>
    <row r="173" spans="1:23" x14ac:dyDescent="0.25">
      <c r="A173" s="142">
        <v>2</v>
      </c>
      <c r="B173" s="420"/>
      <c r="C173" s="420"/>
      <c r="D173" s="142">
        <v>0</v>
      </c>
      <c r="E173" s="142">
        <v>0</v>
      </c>
      <c r="F173" s="142">
        <v>0</v>
      </c>
      <c r="G173" s="280">
        <f t="shared" si="16"/>
        <v>0</v>
      </c>
      <c r="I173" s="142">
        <v>2</v>
      </c>
      <c r="J173" s="420"/>
      <c r="K173" s="420"/>
      <c r="L173" s="142">
        <v>0</v>
      </c>
      <c r="M173" s="142">
        <v>0</v>
      </c>
      <c r="N173" s="142">
        <v>0</v>
      </c>
      <c r="O173" s="280">
        <f t="shared" si="17"/>
        <v>0</v>
      </c>
      <c r="Q173" s="142">
        <v>2</v>
      </c>
      <c r="R173" s="420"/>
      <c r="S173" s="420"/>
      <c r="T173" s="142">
        <v>0</v>
      </c>
      <c r="U173" s="142">
        <v>0</v>
      </c>
      <c r="V173" s="142">
        <v>0</v>
      </c>
      <c r="W173" s="280">
        <f t="shared" si="18"/>
        <v>0</v>
      </c>
    </row>
    <row r="174" spans="1:23" x14ac:dyDescent="0.25">
      <c r="A174" s="142">
        <v>3</v>
      </c>
      <c r="B174" s="420"/>
      <c r="C174" s="420"/>
      <c r="D174" s="142">
        <v>0</v>
      </c>
      <c r="E174" s="142">
        <v>0</v>
      </c>
      <c r="F174" s="142">
        <v>0</v>
      </c>
      <c r="G174" s="280">
        <f t="shared" si="16"/>
        <v>0</v>
      </c>
      <c r="I174" s="142">
        <v>3</v>
      </c>
      <c r="J174" s="420"/>
      <c r="K174" s="420"/>
      <c r="L174" s="142">
        <v>0</v>
      </c>
      <c r="M174" s="142">
        <v>0</v>
      </c>
      <c r="N174" s="142">
        <v>0</v>
      </c>
      <c r="O174" s="280">
        <f t="shared" si="17"/>
        <v>0</v>
      </c>
      <c r="Q174" s="142">
        <v>3</v>
      </c>
      <c r="R174" s="420"/>
      <c r="S174" s="420"/>
      <c r="T174" s="142">
        <v>0</v>
      </c>
      <c r="U174" s="142">
        <v>0</v>
      </c>
      <c r="V174" s="142">
        <v>0</v>
      </c>
      <c r="W174" s="280">
        <f t="shared" si="18"/>
        <v>0</v>
      </c>
    </row>
    <row r="175" spans="1:23" x14ac:dyDescent="0.25">
      <c r="A175" s="142">
        <v>4</v>
      </c>
      <c r="B175" s="420"/>
      <c r="C175" s="420"/>
      <c r="D175" s="142">
        <v>0</v>
      </c>
      <c r="E175" s="142">
        <v>0</v>
      </c>
      <c r="F175" s="142">
        <v>0</v>
      </c>
      <c r="G175" s="280">
        <f t="shared" si="16"/>
        <v>0</v>
      </c>
      <c r="I175" s="142">
        <v>4</v>
      </c>
      <c r="J175" s="420"/>
      <c r="K175" s="420"/>
      <c r="L175" s="142">
        <v>0</v>
      </c>
      <c r="M175" s="142">
        <v>0</v>
      </c>
      <c r="N175" s="142">
        <v>0</v>
      </c>
      <c r="O175" s="280">
        <f t="shared" si="17"/>
        <v>0</v>
      </c>
      <c r="Q175" s="142">
        <v>4</v>
      </c>
      <c r="R175" s="420"/>
      <c r="S175" s="420"/>
      <c r="T175" s="142">
        <v>0</v>
      </c>
      <c r="U175" s="142">
        <v>0</v>
      </c>
      <c r="V175" s="142">
        <v>0</v>
      </c>
      <c r="W175" s="280">
        <f t="shared" si="18"/>
        <v>0</v>
      </c>
    </row>
    <row r="176" spans="1:23" x14ac:dyDescent="0.25">
      <c r="A176" s="142">
        <v>5</v>
      </c>
      <c r="B176" s="420"/>
      <c r="C176" s="420"/>
      <c r="D176" s="142">
        <v>0</v>
      </c>
      <c r="E176" s="142">
        <v>0</v>
      </c>
      <c r="F176" s="142">
        <v>0</v>
      </c>
      <c r="G176" s="280">
        <f t="shared" si="16"/>
        <v>0</v>
      </c>
      <c r="I176" s="142">
        <v>5</v>
      </c>
      <c r="J176" s="420"/>
      <c r="K176" s="420"/>
      <c r="L176" s="142">
        <v>0</v>
      </c>
      <c r="M176" s="142">
        <v>0</v>
      </c>
      <c r="N176" s="142">
        <v>0</v>
      </c>
      <c r="O176" s="280">
        <f t="shared" si="17"/>
        <v>0</v>
      </c>
      <c r="Q176" s="142">
        <v>5</v>
      </c>
      <c r="R176" s="420"/>
      <c r="S176" s="420"/>
      <c r="T176" s="142">
        <v>0</v>
      </c>
      <c r="U176" s="142">
        <v>0</v>
      </c>
      <c r="V176" s="142">
        <v>0</v>
      </c>
      <c r="W176" s="280">
        <f t="shared" si="18"/>
        <v>0</v>
      </c>
    </row>
    <row r="177" spans="1:23" x14ac:dyDescent="0.25">
      <c r="A177" s="142">
        <v>6</v>
      </c>
      <c r="B177" s="420"/>
      <c r="C177" s="420"/>
      <c r="D177" s="142">
        <v>0</v>
      </c>
      <c r="E177" s="142">
        <v>0</v>
      </c>
      <c r="F177" s="142">
        <v>0</v>
      </c>
      <c r="G177" s="280">
        <f t="shared" si="16"/>
        <v>0</v>
      </c>
      <c r="I177" s="142">
        <v>6</v>
      </c>
      <c r="J177" s="420"/>
      <c r="K177" s="420"/>
      <c r="L177" s="142">
        <v>0</v>
      </c>
      <c r="M177" s="142">
        <v>0</v>
      </c>
      <c r="N177" s="142">
        <v>0</v>
      </c>
      <c r="O177" s="280">
        <f t="shared" si="17"/>
        <v>0</v>
      </c>
      <c r="Q177" s="142">
        <v>6</v>
      </c>
      <c r="R177" s="420"/>
      <c r="S177" s="420"/>
      <c r="T177" s="142">
        <v>0</v>
      </c>
      <c r="U177" s="142">
        <v>0</v>
      </c>
      <c r="V177" s="142">
        <v>0</v>
      </c>
      <c r="W177" s="280">
        <f t="shared" si="18"/>
        <v>0</v>
      </c>
    </row>
    <row r="178" spans="1:23" x14ac:dyDescent="0.25">
      <c r="A178" s="142">
        <v>7</v>
      </c>
      <c r="B178" s="420"/>
      <c r="C178" s="420"/>
      <c r="D178" s="142">
        <v>0</v>
      </c>
      <c r="E178" s="142">
        <v>0</v>
      </c>
      <c r="F178" s="142">
        <v>0</v>
      </c>
      <c r="G178" s="280">
        <f t="shared" si="16"/>
        <v>0</v>
      </c>
      <c r="I178" s="142">
        <v>7</v>
      </c>
      <c r="J178" s="420"/>
      <c r="K178" s="420"/>
      <c r="L178" s="142">
        <v>0</v>
      </c>
      <c r="M178" s="142">
        <v>0</v>
      </c>
      <c r="N178" s="142">
        <v>0</v>
      </c>
      <c r="O178" s="280">
        <f t="shared" si="17"/>
        <v>0</v>
      </c>
      <c r="Q178" s="142">
        <v>7</v>
      </c>
      <c r="R178" s="420"/>
      <c r="S178" s="420"/>
      <c r="T178" s="142">
        <v>0</v>
      </c>
      <c r="U178" s="142">
        <v>0</v>
      </c>
      <c r="V178" s="142">
        <v>0</v>
      </c>
      <c r="W178" s="280">
        <f t="shared" si="18"/>
        <v>0</v>
      </c>
    </row>
    <row r="179" spans="1:23" x14ac:dyDescent="0.25">
      <c r="A179" s="142">
        <v>8</v>
      </c>
      <c r="B179" s="420"/>
      <c r="C179" s="420"/>
      <c r="D179" s="142">
        <v>0</v>
      </c>
      <c r="E179" s="142">
        <v>0</v>
      </c>
      <c r="F179" s="142">
        <v>0</v>
      </c>
      <c r="G179" s="280">
        <f t="shared" si="16"/>
        <v>0</v>
      </c>
      <c r="I179" s="142">
        <v>8</v>
      </c>
      <c r="J179" s="420"/>
      <c r="K179" s="420"/>
      <c r="L179" s="142">
        <v>0</v>
      </c>
      <c r="M179" s="142">
        <v>0</v>
      </c>
      <c r="N179" s="142">
        <v>0</v>
      </c>
      <c r="O179" s="280">
        <f t="shared" si="17"/>
        <v>0</v>
      </c>
      <c r="Q179" s="142">
        <v>8</v>
      </c>
      <c r="R179" s="420"/>
      <c r="S179" s="420"/>
      <c r="T179" s="142">
        <v>0</v>
      </c>
      <c r="U179" s="142">
        <v>0</v>
      </c>
      <c r="V179" s="142">
        <v>0</v>
      </c>
      <c r="W179" s="280">
        <f t="shared" si="18"/>
        <v>0</v>
      </c>
    </row>
    <row r="180" spans="1:23" x14ac:dyDescent="0.25">
      <c r="A180" s="142">
        <v>9</v>
      </c>
      <c r="B180" s="420"/>
      <c r="C180" s="420"/>
      <c r="D180" s="142">
        <v>0</v>
      </c>
      <c r="E180" s="142">
        <v>0</v>
      </c>
      <c r="F180" s="142">
        <v>0</v>
      </c>
      <c r="G180" s="280">
        <f t="shared" si="16"/>
        <v>0</v>
      </c>
      <c r="I180" s="142">
        <v>9</v>
      </c>
      <c r="J180" s="420"/>
      <c r="K180" s="420"/>
      <c r="L180" s="142">
        <v>0</v>
      </c>
      <c r="M180" s="142">
        <v>0</v>
      </c>
      <c r="N180" s="142">
        <v>0</v>
      </c>
      <c r="O180" s="280">
        <f t="shared" si="17"/>
        <v>0</v>
      </c>
      <c r="Q180" s="142">
        <v>9</v>
      </c>
      <c r="R180" s="420"/>
      <c r="S180" s="420"/>
      <c r="T180" s="142">
        <v>0</v>
      </c>
      <c r="U180" s="142">
        <v>0</v>
      </c>
      <c r="V180" s="142">
        <v>0</v>
      </c>
      <c r="W180" s="280">
        <f t="shared" si="18"/>
        <v>0</v>
      </c>
    </row>
    <row r="181" spans="1:23" x14ac:dyDescent="0.25">
      <c r="A181" s="142">
        <v>10</v>
      </c>
      <c r="B181" s="420"/>
      <c r="C181" s="420"/>
      <c r="D181" s="142">
        <v>0</v>
      </c>
      <c r="E181" s="142">
        <v>0</v>
      </c>
      <c r="F181" s="142">
        <v>0</v>
      </c>
      <c r="G181" s="280">
        <f t="shared" si="16"/>
        <v>0</v>
      </c>
      <c r="I181" s="142">
        <v>10</v>
      </c>
      <c r="J181" s="420"/>
      <c r="K181" s="420"/>
      <c r="L181" s="142">
        <v>0</v>
      </c>
      <c r="M181" s="142">
        <v>0</v>
      </c>
      <c r="N181" s="142">
        <v>0</v>
      </c>
      <c r="O181" s="280">
        <f t="shared" si="17"/>
        <v>0</v>
      </c>
      <c r="Q181" s="142">
        <v>10</v>
      </c>
      <c r="R181" s="420"/>
      <c r="S181" s="420"/>
      <c r="T181" s="142">
        <v>0</v>
      </c>
      <c r="U181" s="142">
        <v>0</v>
      </c>
      <c r="V181" s="142">
        <v>0</v>
      </c>
      <c r="W181" s="280">
        <f t="shared" si="18"/>
        <v>0</v>
      </c>
    </row>
    <row r="182" spans="1:23" x14ac:dyDescent="0.25">
      <c r="A182" s="142">
        <v>11</v>
      </c>
      <c r="B182" s="420"/>
      <c r="C182" s="420"/>
      <c r="D182" s="142">
        <v>0</v>
      </c>
      <c r="E182" s="142">
        <v>0</v>
      </c>
      <c r="F182" s="142">
        <v>0</v>
      </c>
      <c r="G182" s="280">
        <f t="shared" si="16"/>
        <v>0</v>
      </c>
      <c r="I182" s="142">
        <v>11</v>
      </c>
      <c r="J182" s="420"/>
      <c r="K182" s="420"/>
      <c r="L182" s="142">
        <v>0</v>
      </c>
      <c r="M182" s="142">
        <v>0</v>
      </c>
      <c r="N182" s="142">
        <v>0</v>
      </c>
      <c r="O182" s="280">
        <f t="shared" si="17"/>
        <v>0</v>
      </c>
      <c r="Q182" s="142">
        <v>11</v>
      </c>
      <c r="R182" s="420"/>
      <c r="S182" s="420"/>
      <c r="T182" s="142">
        <v>0</v>
      </c>
      <c r="U182" s="142">
        <v>0</v>
      </c>
      <c r="V182" s="142">
        <v>0</v>
      </c>
      <c r="W182" s="280">
        <f t="shared" si="18"/>
        <v>0</v>
      </c>
    </row>
    <row r="183" spans="1:23" x14ac:dyDescent="0.25">
      <c r="A183" s="142">
        <v>12</v>
      </c>
      <c r="B183" s="420"/>
      <c r="C183" s="420"/>
      <c r="D183" s="142">
        <v>0</v>
      </c>
      <c r="E183" s="142">
        <v>0</v>
      </c>
      <c r="F183" s="142">
        <v>0</v>
      </c>
      <c r="G183" s="280">
        <f t="shared" si="16"/>
        <v>0</v>
      </c>
      <c r="I183" s="142">
        <v>12</v>
      </c>
      <c r="J183" s="420"/>
      <c r="K183" s="420"/>
      <c r="L183" s="142">
        <v>0</v>
      </c>
      <c r="M183" s="142">
        <v>0</v>
      </c>
      <c r="N183" s="142">
        <v>0</v>
      </c>
      <c r="O183" s="280">
        <f t="shared" si="17"/>
        <v>0</v>
      </c>
      <c r="Q183" s="142">
        <v>12</v>
      </c>
      <c r="R183" s="420"/>
      <c r="S183" s="420"/>
      <c r="T183" s="142">
        <v>0</v>
      </c>
      <c r="U183" s="142">
        <v>0</v>
      </c>
      <c r="V183" s="142">
        <v>0</v>
      </c>
      <c r="W183" s="280">
        <f t="shared" si="18"/>
        <v>0</v>
      </c>
    </row>
    <row r="184" spans="1:23" x14ac:dyDescent="0.25">
      <c r="A184" s="142">
        <v>13</v>
      </c>
      <c r="B184" s="420"/>
      <c r="C184" s="420"/>
      <c r="D184" s="142">
        <v>0</v>
      </c>
      <c r="E184" s="142">
        <v>0</v>
      </c>
      <c r="F184" s="142">
        <v>0</v>
      </c>
      <c r="G184" s="280">
        <f t="shared" si="16"/>
        <v>0</v>
      </c>
      <c r="I184" s="142">
        <v>13</v>
      </c>
      <c r="J184" s="420"/>
      <c r="K184" s="420"/>
      <c r="L184" s="142">
        <v>0</v>
      </c>
      <c r="M184" s="142">
        <v>0</v>
      </c>
      <c r="N184" s="142">
        <v>0</v>
      </c>
      <c r="O184" s="280">
        <f t="shared" si="17"/>
        <v>0</v>
      </c>
      <c r="Q184" s="142">
        <v>13</v>
      </c>
      <c r="R184" s="420"/>
      <c r="S184" s="420"/>
      <c r="T184" s="142">
        <v>0</v>
      </c>
      <c r="U184" s="142">
        <v>0</v>
      </c>
      <c r="V184" s="142">
        <v>0</v>
      </c>
      <c r="W184" s="280">
        <f t="shared" si="18"/>
        <v>0</v>
      </c>
    </row>
    <row r="185" spans="1:23" x14ac:dyDescent="0.25">
      <c r="A185" s="142">
        <v>14</v>
      </c>
      <c r="B185" s="420"/>
      <c r="C185" s="420"/>
      <c r="D185" s="142">
        <v>0</v>
      </c>
      <c r="E185" s="142">
        <v>0</v>
      </c>
      <c r="F185" s="142">
        <v>0</v>
      </c>
      <c r="G185" s="280">
        <f t="shared" si="16"/>
        <v>0</v>
      </c>
      <c r="I185" s="142">
        <v>14</v>
      </c>
      <c r="J185" s="420"/>
      <c r="K185" s="420"/>
      <c r="L185" s="142">
        <v>0</v>
      </c>
      <c r="M185" s="142">
        <v>0</v>
      </c>
      <c r="N185" s="142">
        <v>0</v>
      </c>
      <c r="O185" s="280">
        <f t="shared" si="17"/>
        <v>0</v>
      </c>
      <c r="Q185" s="142">
        <v>14</v>
      </c>
      <c r="R185" s="420"/>
      <c r="S185" s="420"/>
      <c r="T185" s="142">
        <v>0</v>
      </c>
      <c r="U185" s="142">
        <v>0</v>
      </c>
      <c r="V185" s="142">
        <v>0</v>
      </c>
      <c r="W185" s="280">
        <f t="shared" si="18"/>
        <v>0</v>
      </c>
    </row>
    <row r="186" spans="1:23" x14ac:dyDescent="0.25">
      <c r="A186" s="142">
        <v>15</v>
      </c>
      <c r="B186" s="420"/>
      <c r="C186" s="420"/>
      <c r="D186" s="142">
        <v>0</v>
      </c>
      <c r="E186" s="142">
        <v>0</v>
      </c>
      <c r="F186" s="142">
        <v>0</v>
      </c>
      <c r="G186" s="280">
        <f t="shared" si="16"/>
        <v>0</v>
      </c>
      <c r="I186" s="142">
        <v>15</v>
      </c>
      <c r="J186" s="420"/>
      <c r="K186" s="420"/>
      <c r="L186" s="142">
        <v>0</v>
      </c>
      <c r="M186" s="142">
        <v>0</v>
      </c>
      <c r="N186" s="142">
        <v>0</v>
      </c>
      <c r="O186" s="280">
        <f t="shared" si="17"/>
        <v>0</v>
      </c>
      <c r="Q186" s="142">
        <v>15</v>
      </c>
      <c r="R186" s="420"/>
      <c r="S186" s="420"/>
      <c r="T186" s="142">
        <v>0</v>
      </c>
      <c r="U186" s="142">
        <v>0</v>
      </c>
      <c r="V186" s="142">
        <v>0</v>
      </c>
      <c r="W186" s="280">
        <f t="shared" si="18"/>
        <v>0</v>
      </c>
    </row>
    <row r="187" spans="1:23" x14ac:dyDescent="0.25">
      <c r="A187" s="142">
        <v>16</v>
      </c>
      <c r="B187" s="420"/>
      <c r="C187" s="420"/>
      <c r="D187" s="142">
        <v>0</v>
      </c>
      <c r="E187" s="142">
        <v>0</v>
      </c>
      <c r="F187" s="142">
        <v>0</v>
      </c>
      <c r="G187" s="280">
        <f t="shared" si="16"/>
        <v>0</v>
      </c>
      <c r="I187" s="142">
        <v>16</v>
      </c>
      <c r="J187" s="420"/>
      <c r="K187" s="420"/>
      <c r="L187" s="142">
        <v>0</v>
      </c>
      <c r="M187" s="142">
        <v>0</v>
      </c>
      <c r="N187" s="142">
        <v>0</v>
      </c>
      <c r="O187" s="280">
        <f t="shared" si="17"/>
        <v>0</v>
      </c>
      <c r="Q187" s="142">
        <v>16</v>
      </c>
      <c r="R187" s="420"/>
      <c r="S187" s="420"/>
      <c r="T187" s="142">
        <v>0</v>
      </c>
      <c r="U187" s="142">
        <v>0</v>
      </c>
      <c r="V187" s="142">
        <v>0</v>
      </c>
      <c r="W187" s="280">
        <f t="shared" si="18"/>
        <v>0</v>
      </c>
    </row>
    <row r="188" spans="1:23" x14ac:dyDescent="0.25">
      <c r="A188" s="142">
        <v>17</v>
      </c>
      <c r="B188" s="420"/>
      <c r="C188" s="420"/>
      <c r="D188" s="142">
        <v>0</v>
      </c>
      <c r="E188" s="142">
        <v>0</v>
      </c>
      <c r="F188" s="142">
        <v>0</v>
      </c>
      <c r="G188" s="280">
        <f t="shared" si="16"/>
        <v>0</v>
      </c>
      <c r="I188" s="142">
        <v>17</v>
      </c>
      <c r="J188" s="420"/>
      <c r="K188" s="420"/>
      <c r="L188" s="142">
        <v>0</v>
      </c>
      <c r="M188" s="142">
        <v>0</v>
      </c>
      <c r="N188" s="142">
        <v>0</v>
      </c>
      <c r="O188" s="280">
        <f t="shared" si="17"/>
        <v>0</v>
      </c>
      <c r="Q188" s="142">
        <v>17</v>
      </c>
      <c r="R188" s="420"/>
      <c r="S188" s="420"/>
      <c r="T188" s="142">
        <v>0</v>
      </c>
      <c r="U188" s="142">
        <v>0</v>
      </c>
      <c r="V188" s="142">
        <v>0</v>
      </c>
      <c r="W188" s="280">
        <f t="shared" si="18"/>
        <v>0</v>
      </c>
    </row>
    <row r="189" spans="1:23" x14ac:dyDescent="0.25">
      <c r="A189" s="142">
        <v>18</v>
      </c>
      <c r="B189" s="420"/>
      <c r="C189" s="420"/>
      <c r="D189" s="142">
        <v>0</v>
      </c>
      <c r="E189" s="142">
        <v>0</v>
      </c>
      <c r="F189" s="142">
        <v>0</v>
      </c>
      <c r="G189" s="280">
        <f t="shared" si="16"/>
        <v>0</v>
      </c>
      <c r="I189" s="142">
        <v>18</v>
      </c>
      <c r="J189" s="420"/>
      <c r="K189" s="420"/>
      <c r="L189" s="142">
        <v>0</v>
      </c>
      <c r="M189" s="142">
        <v>0</v>
      </c>
      <c r="N189" s="142">
        <v>0</v>
      </c>
      <c r="O189" s="280">
        <f t="shared" si="17"/>
        <v>0</v>
      </c>
      <c r="Q189" s="142">
        <v>18</v>
      </c>
      <c r="R189" s="420"/>
      <c r="S189" s="420"/>
      <c r="T189" s="142">
        <v>0</v>
      </c>
      <c r="U189" s="142">
        <v>0</v>
      </c>
      <c r="V189" s="142">
        <v>0</v>
      </c>
      <c r="W189" s="280">
        <f t="shared" si="18"/>
        <v>0</v>
      </c>
    </row>
    <row r="190" spans="1:23" x14ac:dyDescent="0.25">
      <c r="A190" s="142">
        <v>19</v>
      </c>
      <c r="B190" s="420"/>
      <c r="C190" s="420"/>
      <c r="D190" s="142">
        <v>0</v>
      </c>
      <c r="E190" s="142">
        <v>0</v>
      </c>
      <c r="F190" s="142">
        <v>0</v>
      </c>
      <c r="G190" s="280">
        <f t="shared" si="16"/>
        <v>0</v>
      </c>
      <c r="I190" s="142">
        <v>19</v>
      </c>
      <c r="J190" s="420"/>
      <c r="K190" s="420"/>
      <c r="L190" s="142">
        <v>0</v>
      </c>
      <c r="M190" s="142">
        <v>0</v>
      </c>
      <c r="N190" s="142">
        <v>0</v>
      </c>
      <c r="O190" s="280">
        <f t="shared" si="17"/>
        <v>0</v>
      </c>
      <c r="Q190" s="142">
        <v>19</v>
      </c>
      <c r="R190" s="420"/>
      <c r="S190" s="420"/>
      <c r="T190" s="142">
        <v>0</v>
      </c>
      <c r="U190" s="142">
        <v>0</v>
      </c>
      <c r="V190" s="142">
        <v>0</v>
      </c>
      <c r="W190" s="280">
        <f t="shared" si="18"/>
        <v>0</v>
      </c>
    </row>
    <row r="191" spans="1:23" x14ac:dyDescent="0.25">
      <c r="A191" s="142">
        <v>20</v>
      </c>
      <c r="B191" s="420"/>
      <c r="C191" s="420"/>
      <c r="D191" s="142">
        <v>0</v>
      </c>
      <c r="E191" s="142">
        <v>0</v>
      </c>
      <c r="F191" s="142">
        <v>0</v>
      </c>
      <c r="G191" s="280">
        <f t="shared" si="16"/>
        <v>0</v>
      </c>
      <c r="I191" s="142">
        <v>20</v>
      </c>
      <c r="J191" s="420"/>
      <c r="K191" s="420"/>
      <c r="L191" s="142">
        <v>0</v>
      </c>
      <c r="M191" s="142">
        <v>0</v>
      </c>
      <c r="N191" s="142">
        <v>0</v>
      </c>
      <c r="O191" s="280">
        <f t="shared" si="17"/>
        <v>0</v>
      </c>
      <c r="Q191" s="142">
        <v>20</v>
      </c>
      <c r="R191" s="420"/>
      <c r="S191" s="420"/>
      <c r="T191" s="142">
        <v>0</v>
      </c>
      <c r="U191" s="142">
        <v>0</v>
      </c>
      <c r="V191" s="142">
        <v>0</v>
      </c>
      <c r="W191" s="280">
        <f t="shared" si="18"/>
        <v>0</v>
      </c>
    </row>
    <row r="192" spans="1:23" x14ac:dyDescent="0.25">
      <c r="A192" s="142">
        <v>21</v>
      </c>
      <c r="B192" s="420"/>
      <c r="C192" s="420"/>
      <c r="D192" s="142">
        <v>0</v>
      </c>
      <c r="E192" s="142">
        <v>0</v>
      </c>
      <c r="F192" s="142">
        <v>0</v>
      </c>
      <c r="G192" s="280">
        <f t="shared" si="16"/>
        <v>0</v>
      </c>
      <c r="I192" s="142">
        <v>21</v>
      </c>
      <c r="J192" s="420"/>
      <c r="K192" s="420"/>
      <c r="L192" s="142">
        <v>0</v>
      </c>
      <c r="M192" s="142">
        <v>0</v>
      </c>
      <c r="N192" s="142">
        <v>0</v>
      </c>
      <c r="O192" s="280">
        <f t="shared" si="17"/>
        <v>0</v>
      </c>
      <c r="Q192" s="142">
        <v>21</v>
      </c>
      <c r="R192" s="420"/>
      <c r="S192" s="420"/>
      <c r="T192" s="142">
        <v>0</v>
      </c>
      <c r="U192" s="142">
        <v>0</v>
      </c>
      <c r="V192" s="142">
        <v>0</v>
      </c>
      <c r="W192" s="280">
        <f t="shared" si="18"/>
        <v>0</v>
      </c>
    </row>
    <row r="193" spans="1:23" x14ac:dyDescent="0.25">
      <c r="A193" s="142">
        <v>22</v>
      </c>
      <c r="B193" s="420"/>
      <c r="C193" s="420"/>
      <c r="D193" s="142">
        <v>0</v>
      </c>
      <c r="E193" s="142">
        <v>0</v>
      </c>
      <c r="F193" s="142">
        <v>0</v>
      </c>
      <c r="G193" s="280">
        <f t="shared" si="16"/>
        <v>0</v>
      </c>
      <c r="I193" s="142">
        <v>22</v>
      </c>
      <c r="J193" s="420"/>
      <c r="K193" s="420"/>
      <c r="L193" s="142">
        <v>0</v>
      </c>
      <c r="M193" s="142">
        <v>0</v>
      </c>
      <c r="N193" s="142">
        <v>0</v>
      </c>
      <c r="O193" s="280">
        <f t="shared" si="17"/>
        <v>0</v>
      </c>
      <c r="Q193" s="142">
        <v>22</v>
      </c>
      <c r="R193" s="420"/>
      <c r="S193" s="420"/>
      <c r="T193" s="142">
        <v>0</v>
      </c>
      <c r="U193" s="142">
        <v>0</v>
      </c>
      <c r="V193" s="142">
        <v>0</v>
      </c>
      <c r="W193" s="280">
        <f t="shared" si="18"/>
        <v>0</v>
      </c>
    </row>
    <row r="194" spans="1:23" x14ac:dyDescent="0.25">
      <c r="A194" s="142">
        <v>23</v>
      </c>
      <c r="B194" s="420"/>
      <c r="C194" s="420"/>
      <c r="D194" s="142">
        <v>0</v>
      </c>
      <c r="E194" s="142">
        <v>0</v>
      </c>
      <c r="F194" s="142">
        <v>0</v>
      </c>
      <c r="G194" s="280">
        <f t="shared" si="16"/>
        <v>0</v>
      </c>
      <c r="I194" s="142">
        <v>23</v>
      </c>
      <c r="J194" s="420"/>
      <c r="K194" s="420"/>
      <c r="L194" s="142">
        <v>0</v>
      </c>
      <c r="M194" s="142">
        <v>0</v>
      </c>
      <c r="N194" s="142">
        <v>0</v>
      </c>
      <c r="O194" s="280">
        <f t="shared" si="17"/>
        <v>0</v>
      </c>
      <c r="Q194" s="142">
        <v>23</v>
      </c>
      <c r="R194" s="420"/>
      <c r="S194" s="420"/>
      <c r="T194" s="142">
        <v>0</v>
      </c>
      <c r="U194" s="142">
        <v>0</v>
      </c>
      <c r="V194" s="142">
        <v>0</v>
      </c>
      <c r="W194" s="280">
        <f t="shared" si="18"/>
        <v>0</v>
      </c>
    </row>
    <row r="195" spans="1:23" x14ac:dyDescent="0.25">
      <c r="A195" s="142">
        <v>24</v>
      </c>
      <c r="B195" s="420"/>
      <c r="C195" s="420"/>
      <c r="D195" s="142">
        <v>0</v>
      </c>
      <c r="E195" s="142">
        <v>0</v>
      </c>
      <c r="F195" s="142">
        <v>0</v>
      </c>
      <c r="G195" s="280">
        <f t="shared" si="16"/>
        <v>0</v>
      </c>
      <c r="I195" s="142">
        <v>24</v>
      </c>
      <c r="J195" s="420"/>
      <c r="K195" s="420"/>
      <c r="L195" s="142">
        <v>0</v>
      </c>
      <c r="M195" s="142">
        <v>0</v>
      </c>
      <c r="N195" s="142">
        <v>0</v>
      </c>
      <c r="O195" s="280">
        <f t="shared" si="17"/>
        <v>0</v>
      </c>
      <c r="Q195" s="142">
        <v>24</v>
      </c>
      <c r="R195" s="420"/>
      <c r="S195" s="420"/>
      <c r="T195" s="142">
        <v>0</v>
      </c>
      <c r="U195" s="142">
        <v>0</v>
      </c>
      <c r="V195" s="142">
        <v>0</v>
      </c>
      <c r="W195" s="280">
        <f t="shared" si="18"/>
        <v>0</v>
      </c>
    </row>
    <row r="196" spans="1:23" x14ac:dyDescent="0.25">
      <c r="A196" s="142">
        <v>25</v>
      </c>
      <c r="B196" s="420"/>
      <c r="C196" s="420"/>
      <c r="D196" s="142">
        <v>0</v>
      </c>
      <c r="E196" s="142">
        <v>0</v>
      </c>
      <c r="F196" s="142">
        <v>0</v>
      </c>
      <c r="G196" s="280">
        <f t="shared" si="16"/>
        <v>0</v>
      </c>
      <c r="I196" s="142">
        <v>25</v>
      </c>
      <c r="J196" s="420"/>
      <c r="K196" s="420"/>
      <c r="L196" s="142">
        <v>0</v>
      </c>
      <c r="M196" s="142">
        <v>0</v>
      </c>
      <c r="N196" s="142">
        <v>0</v>
      </c>
      <c r="O196" s="280">
        <f t="shared" si="17"/>
        <v>0</v>
      </c>
      <c r="Q196" s="142">
        <v>25</v>
      </c>
      <c r="R196" s="420"/>
      <c r="S196" s="420"/>
      <c r="T196" s="142">
        <v>0</v>
      </c>
      <c r="U196" s="142">
        <v>0</v>
      </c>
      <c r="V196" s="142">
        <v>0</v>
      </c>
      <c r="W196" s="280">
        <f t="shared" si="18"/>
        <v>0</v>
      </c>
    </row>
    <row r="197" spans="1:23" x14ac:dyDescent="0.25">
      <c r="A197" s="142">
        <v>26</v>
      </c>
      <c r="B197" s="420"/>
      <c r="C197" s="420"/>
      <c r="D197" s="142">
        <v>0</v>
      </c>
      <c r="E197" s="142">
        <v>0</v>
      </c>
      <c r="F197" s="142">
        <v>0</v>
      </c>
      <c r="G197" s="280">
        <f t="shared" si="16"/>
        <v>0</v>
      </c>
      <c r="I197" s="142">
        <v>26</v>
      </c>
      <c r="J197" s="420"/>
      <c r="K197" s="420"/>
      <c r="L197" s="142">
        <v>0</v>
      </c>
      <c r="M197" s="142">
        <v>0</v>
      </c>
      <c r="N197" s="142">
        <v>0</v>
      </c>
      <c r="O197" s="280">
        <f t="shared" si="17"/>
        <v>0</v>
      </c>
      <c r="Q197" s="142">
        <v>26</v>
      </c>
      <c r="R197" s="420"/>
      <c r="S197" s="420"/>
      <c r="T197" s="142">
        <v>0</v>
      </c>
      <c r="U197" s="142">
        <v>0</v>
      </c>
      <c r="V197" s="142">
        <v>0</v>
      </c>
      <c r="W197" s="280">
        <f t="shared" si="18"/>
        <v>0</v>
      </c>
    </row>
    <row r="198" spans="1:23" x14ac:dyDescent="0.25">
      <c r="A198" s="142">
        <v>27</v>
      </c>
      <c r="B198" s="420"/>
      <c r="C198" s="420"/>
      <c r="D198" s="142">
        <v>0</v>
      </c>
      <c r="E198" s="142">
        <v>0</v>
      </c>
      <c r="F198" s="142">
        <v>0</v>
      </c>
      <c r="G198" s="280">
        <f t="shared" si="16"/>
        <v>0</v>
      </c>
      <c r="I198" s="142">
        <v>27</v>
      </c>
      <c r="J198" s="420"/>
      <c r="K198" s="420"/>
      <c r="L198" s="142">
        <v>0</v>
      </c>
      <c r="M198" s="142">
        <v>0</v>
      </c>
      <c r="N198" s="142">
        <v>0</v>
      </c>
      <c r="O198" s="280">
        <f t="shared" si="17"/>
        <v>0</v>
      </c>
      <c r="Q198" s="142">
        <v>27</v>
      </c>
      <c r="R198" s="420"/>
      <c r="S198" s="420"/>
      <c r="T198" s="142">
        <v>0</v>
      </c>
      <c r="U198" s="142">
        <v>0</v>
      </c>
      <c r="V198" s="142">
        <v>0</v>
      </c>
      <c r="W198" s="280">
        <f t="shared" si="18"/>
        <v>0</v>
      </c>
    </row>
    <row r="199" spans="1:23" x14ac:dyDescent="0.25">
      <c r="A199" s="142">
        <v>28</v>
      </c>
      <c r="B199" s="420"/>
      <c r="C199" s="420"/>
      <c r="D199" s="142">
        <v>0</v>
      </c>
      <c r="E199" s="142">
        <v>0</v>
      </c>
      <c r="F199" s="142">
        <v>0</v>
      </c>
      <c r="G199" s="280">
        <f t="shared" si="16"/>
        <v>0</v>
      </c>
      <c r="I199" s="142">
        <v>28</v>
      </c>
      <c r="J199" s="420"/>
      <c r="K199" s="420"/>
      <c r="L199" s="142">
        <v>0</v>
      </c>
      <c r="M199" s="142">
        <v>0</v>
      </c>
      <c r="N199" s="142">
        <v>0</v>
      </c>
      <c r="O199" s="280">
        <f t="shared" si="17"/>
        <v>0</v>
      </c>
      <c r="Q199" s="142">
        <v>28</v>
      </c>
      <c r="R199" s="420"/>
      <c r="S199" s="420"/>
      <c r="T199" s="142">
        <v>0</v>
      </c>
      <c r="U199" s="142">
        <v>0</v>
      </c>
      <c r="V199" s="142">
        <v>0</v>
      </c>
      <c r="W199" s="280">
        <f t="shared" si="18"/>
        <v>0</v>
      </c>
    </row>
    <row r="200" spans="1:23" x14ac:dyDescent="0.25">
      <c r="A200" s="142">
        <v>29</v>
      </c>
      <c r="B200" s="420"/>
      <c r="C200" s="420"/>
      <c r="D200" s="142">
        <v>0</v>
      </c>
      <c r="E200" s="142">
        <v>0</v>
      </c>
      <c r="F200" s="142">
        <v>0</v>
      </c>
      <c r="G200" s="280">
        <f t="shared" si="16"/>
        <v>0</v>
      </c>
      <c r="I200" s="142">
        <v>29</v>
      </c>
      <c r="J200" s="420"/>
      <c r="K200" s="420"/>
      <c r="L200" s="142">
        <v>0</v>
      </c>
      <c r="M200" s="142">
        <v>0</v>
      </c>
      <c r="N200" s="142">
        <v>0</v>
      </c>
      <c r="O200" s="280">
        <f t="shared" si="17"/>
        <v>0</v>
      </c>
      <c r="Q200" s="142">
        <v>29</v>
      </c>
      <c r="R200" s="420"/>
      <c r="S200" s="420"/>
      <c r="T200" s="142">
        <v>0</v>
      </c>
      <c r="U200" s="142">
        <v>0</v>
      </c>
      <c r="V200" s="142">
        <v>0</v>
      </c>
      <c r="W200" s="280">
        <f t="shared" si="18"/>
        <v>0</v>
      </c>
    </row>
    <row r="201" spans="1:23" x14ac:dyDescent="0.25">
      <c r="A201" s="142">
        <v>30</v>
      </c>
      <c r="B201" s="420"/>
      <c r="C201" s="420"/>
      <c r="D201" s="142">
        <v>0</v>
      </c>
      <c r="E201" s="142">
        <v>0</v>
      </c>
      <c r="F201" s="142">
        <v>0</v>
      </c>
      <c r="G201" s="280">
        <f t="shared" si="16"/>
        <v>0</v>
      </c>
      <c r="I201" s="142">
        <v>30</v>
      </c>
      <c r="J201" s="420"/>
      <c r="K201" s="420"/>
      <c r="L201" s="142">
        <v>0</v>
      </c>
      <c r="M201" s="142">
        <v>0</v>
      </c>
      <c r="N201" s="142">
        <v>0</v>
      </c>
      <c r="O201" s="280">
        <f t="shared" si="17"/>
        <v>0</v>
      </c>
      <c r="Q201" s="142">
        <v>30</v>
      </c>
      <c r="R201" s="420"/>
      <c r="S201" s="420"/>
      <c r="T201" s="142">
        <v>0</v>
      </c>
      <c r="U201" s="142">
        <v>0</v>
      </c>
      <c r="V201" s="142">
        <v>0</v>
      </c>
      <c r="W201" s="280">
        <f t="shared" si="18"/>
        <v>0</v>
      </c>
    </row>
    <row r="202" spans="1:23" x14ac:dyDescent="0.25">
      <c r="A202" s="165"/>
      <c r="B202" s="165"/>
      <c r="C202" s="165"/>
      <c r="D202" s="165"/>
      <c r="E202" s="165"/>
      <c r="F202" s="165"/>
      <c r="G202" s="166"/>
      <c r="I202" s="142">
        <v>31</v>
      </c>
      <c r="J202" s="420"/>
      <c r="K202" s="420"/>
      <c r="L202" s="142">
        <v>0</v>
      </c>
      <c r="M202" s="142">
        <v>0</v>
      </c>
      <c r="N202" s="142">
        <v>0</v>
      </c>
      <c r="O202" s="280">
        <f t="shared" si="17"/>
        <v>0</v>
      </c>
      <c r="Q202" s="142">
        <v>31</v>
      </c>
      <c r="R202" s="420"/>
      <c r="S202" s="420"/>
      <c r="T202" s="142">
        <v>0</v>
      </c>
      <c r="U202" s="142">
        <v>0</v>
      </c>
      <c r="V202" s="142">
        <v>0</v>
      </c>
      <c r="W202" s="280">
        <f t="shared" si="18"/>
        <v>0</v>
      </c>
    </row>
    <row r="203" spans="1:23" x14ac:dyDescent="0.25">
      <c r="A203" s="165"/>
      <c r="B203" s="165"/>
      <c r="C203" s="165"/>
      <c r="D203" s="165"/>
      <c r="E203" s="165"/>
      <c r="F203" s="165"/>
      <c r="G203" s="166"/>
      <c r="I203" s="142">
        <v>32</v>
      </c>
      <c r="J203" s="420"/>
      <c r="K203" s="420"/>
      <c r="L203" s="142">
        <v>0</v>
      </c>
      <c r="M203" s="142">
        <v>0</v>
      </c>
      <c r="N203" s="142">
        <v>0</v>
      </c>
      <c r="O203" s="280">
        <f t="shared" si="17"/>
        <v>0</v>
      </c>
      <c r="Q203" s="142">
        <v>32</v>
      </c>
      <c r="R203" s="420"/>
      <c r="S203" s="420"/>
      <c r="T203" s="142">
        <v>0</v>
      </c>
      <c r="U203" s="142">
        <v>0</v>
      </c>
      <c r="V203" s="142">
        <v>0</v>
      </c>
      <c r="W203" s="280">
        <f t="shared" si="18"/>
        <v>0</v>
      </c>
    </row>
    <row r="204" spans="1:23" x14ac:dyDescent="0.25">
      <c r="A204" s="165"/>
      <c r="B204" s="165"/>
      <c r="C204" s="165"/>
      <c r="D204" s="165"/>
      <c r="E204" s="165"/>
      <c r="F204" s="165"/>
      <c r="G204" s="166"/>
      <c r="I204" s="142">
        <v>33</v>
      </c>
      <c r="J204" s="420"/>
      <c r="K204" s="420"/>
      <c r="L204" s="142">
        <v>0</v>
      </c>
      <c r="M204" s="142">
        <v>0</v>
      </c>
      <c r="N204" s="142">
        <v>0</v>
      </c>
      <c r="O204" s="280">
        <f t="shared" si="17"/>
        <v>0</v>
      </c>
      <c r="Q204" s="142">
        <v>33</v>
      </c>
      <c r="R204" s="420"/>
      <c r="S204" s="420"/>
      <c r="T204" s="142">
        <v>0</v>
      </c>
      <c r="U204" s="142">
        <v>0</v>
      </c>
      <c r="V204" s="142">
        <v>0</v>
      </c>
      <c r="W204" s="280">
        <f t="shared" ref="W204:W221" si="19">SUM(T204:V204)</f>
        <v>0</v>
      </c>
    </row>
    <row r="205" spans="1:23" x14ac:dyDescent="0.25">
      <c r="A205" s="165"/>
      <c r="B205" s="165"/>
      <c r="C205" s="165"/>
      <c r="D205" s="165"/>
      <c r="E205" s="165"/>
      <c r="F205" s="165"/>
      <c r="G205" s="166"/>
      <c r="I205" s="142">
        <v>34</v>
      </c>
      <c r="J205" s="420"/>
      <c r="K205" s="420"/>
      <c r="L205" s="142">
        <v>0</v>
      </c>
      <c r="M205" s="142">
        <v>0</v>
      </c>
      <c r="N205" s="142">
        <v>0</v>
      </c>
      <c r="O205" s="280">
        <f t="shared" si="17"/>
        <v>0</v>
      </c>
      <c r="Q205" s="142">
        <v>34</v>
      </c>
      <c r="R205" s="420"/>
      <c r="S205" s="420"/>
      <c r="T205" s="142">
        <v>0</v>
      </c>
      <c r="U205" s="142">
        <v>0</v>
      </c>
      <c r="V205" s="142">
        <v>0</v>
      </c>
      <c r="W205" s="280">
        <f t="shared" si="19"/>
        <v>0</v>
      </c>
    </row>
    <row r="206" spans="1:23" x14ac:dyDescent="0.25">
      <c r="A206" s="165"/>
      <c r="B206" s="165"/>
      <c r="C206" s="165"/>
      <c r="D206" s="165"/>
      <c r="E206" s="165"/>
      <c r="F206" s="165"/>
      <c r="G206" s="166"/>
      <c r="I206" s="142">
        <v>35</v>
      </c>
      <c r="J206" s="420"/>
      <c r="K206" s="420"/>
      <c r="L206" s="142">
        <v>0</v>
      </c>
      <c r="M206" s="142">
        <v>0</v>
      </c>
      <c r="N206" s="142">
        <v>0</v>
      </c>
      <c r="O206" s="280">
        <f t="shared" si="17"/>
        <v>0</v>
      </c>
      <c r="Q206" s="142">
        <v>35</v>
      </c>
      <c r="R206" s="420"/>
      <c r="S206" s="420"/>
      <c r="T206" s="142">
        <v>0</v>
      </c>
      <c r="U206" s="142">
        <v>0</v>
      </c>
      <c r="V206" s="142">
        <v>0</v>
      </c>
      <c r="W206" s="280">
        <f t="shared" si="19"/>
        <v>0</v>
      </c>
    </row>
    <row r="207" spans="1:23" x14ac:dyDescent="0.25">
      <c r="A207" s="165"/>
      <c r="B207" s="165"/>
      <c r="C207" s="165"/>
      <c r="D207" s="165"/>
      <c r="E207" s="165"/>
      <c r="F207" s="165"/>
      <c r="G207" s="166"/>
      <c r="I207" s="142">
        <v>36</v>
      </c>
      <c r="J207" s="420"/>
      <c r="K207" s="420"/>
      <c r="L207" s="142">
        <v>0</v>
      </c>
      <c r="M207" s="142">
        <v>0</v>
      </c>
      <c r="N207" s="142">
        <v>0</v>
      </c>
      <c r="O207" s="280">
        <f t="shared" si="17"/>
        <v>0</v>
      </c>
      <c r="Q207" s="142">
        <v>36</v>
      </c>
      <c r="R207" s="420"/>
      <c r="S207" s="420"/>
      <c r="T207" s="142">
        <v>0</v>
      </c>
      <c r="U207" s="142">
        <v>0</v>
      </c>
      <c r="V207" s="142">
        <v>0</v>
      </c>
      <c r="W207" s="280">
        <f t="shared" si="19"/>
        <v>0</v>
      </c>
    </row>
    <row r="208" spans="1:23" x14ac:dyDescent="0.25">
      <c r="A208" s="165"/>
      <c r="B208" s="165"/>
      <c r="C208" s="165"/>
      <c r="D208" s="165"/>
      <c r="E208" s="165"/>
      <c r="F208" s="165"/>
      <c r="G208" s="166"/>
      <c r="I208" s="142">
        <v>37</v>
      </c>
      <c r="J208" s="420"/>
      <c r="K208" s="420"/>
      <c r="L208" s="142">
        <v>0</v>
      </c>
      <c r="M208" s="142">
        <v>0</v>
      </c>
      <c r="N208" s="142">
        <v>0</v>
      </c>
      <c r="O208" s="280">
        <f t="shared" si="17"/>
        <v>0</v>
      </c>
      <c r="Q208" s="142">
        <v>37</v>
      </c>
      <c r="R208" s="420"/>
      <c r="S208" s="420"/>
      <c r="T208" s="142">
        <v>0</v>
      </c>
      <c r="U208" s="142">
        <v>0</v>
      </c>
      <c r="V208" s="142">
        <v>0</v>
      </c>
      <c r="W208" s="280">
        <f t="shared" si="19"/>
        <v>0</v>
      </c>
    </row>
    <row r="209" spans="1:23" x14ac:dyDescent="0.25">
      <c r="A209" s="165"/>
      <c r="B209" s="165"/>
      <c r="C209" s="165"/>
      <c r="D209" s="165"/>
      <c r="E209" s="165"/>
      <c r="F209" s="165"/>
      <c r="G209" s="166"/>
      <c r="I209" s="142">
        <v>38</v>
      </c>
      <c r="J209" s="420"/>
      <c r="K209" s="420"/>
      <c r="L209" s="142">
        <v>0</v>
      </c>
      <c r="M209" s="142">
        <v>0</v>
      </c>
      <c r="N209" s="142">
        <v>0</v>
      </c>
      <c r="O209" s="280">
        <f t="shared" si="17"/>
        <v>0</v>
      </c>
      <c r="Q209" s="142">
        <v>38</v>
      </c>
      <c r="R209" s="420"/>
      <c r="S209" s="420"/>
      <c r="T209" s="142">
        <v>0</v>
      </c>
      <c r="U209" s="142">
        <v>0</v>
      </c>
      <c r="V209" s="142">
        <v>0</v>
      </c>
      <c r="W209" s="280">
        <f t="shared" si="19"/>
        <v>0</v>
      </c>
    </row>
    <row r="210" spans="1:23" x14ac:dyDescent="0.25">
      <c r="A210" s="165"/>
      <c r="B210" s="165"/>
      <c r="C210" s="165"/>
      <c r="D210" s="165"/>
      <c r="E210" s="165"/>
      <c r="F210" s="165"/>
      <c r="G210" s="166"/>
      <c r="I210" s="142">
        <v>39</v>
      </c>
      <c r="J210" s="420"/>
      <c r="K210" s="420"/>
      <c r="L210" s="142">
        <v>0</v>
      </c>
      <c r="M210" s="142">
        <v>0</v>
      </c>
      <c r="N210" s="142">
        <v>0</v>
      </c>
      <c r="O210" s="280">
        <f t="shared" si="17"/>
        <v>0</v>
      </c>
      <c r="Q210" s="142">
        <v>39</v>
      </c>
      <c r="R210" s="420"/>
      <c r="S210" s="420"/>
      <c r="T210" s="142">
        <v>0</v>
      </c>
      <c r="U210" s="142">
        <v>0</v>
      </c>
      <c r="V210" s="142">
        <v>0</v>
      </c>
      <c r="W210" s="280">
        <f t="shared" si="19"/>
        <v>0</v>
      </c>
    </row>
    <row r="211" spans="1:23" x14ac:dyDescent="0.25">
      <c r="A211" s="165"/>
      <c r="B211" s="165"/>
      <c r="C211" s="165"/>
      <c r="D211" s="165"/>
      <c r="E211" s="165"/>
      <c r="F211" s="165"/>
      <c r="G211" s="166"/>
      <c r="I211" s="142">
        <v>40</v>
      </c>
      <c r="J211" s="420"/>
      <c r="K211" s="420"/>
      <c r="L211" s="142">
        <v>0</v>
      </c>
      <c r="M211" s="142">
        <v>0</v>
      </c>
      <c r="N211" s="142">
        <v>0</v>
      </c>
      <c r="O211" s="280">
        <f t="shared" si="17"/>
        <v>0</v>
      </c>
      <c r="Q211" s="142">
        <v>40</v>
      </c>
      <c r="R211" s="420"/>
      <c r="S211" s="420"/>
      <c r="T211" s="142">
        <v>0</v>
      </c>
      <c r="U211" s="142">
        <v>0</v>
      </c>
      <c r="V211" s="142">
        <v>0</v>
      </c>
      <c r="W211" s="280">
        <f t="shared" si="19"/>
        <v>0</v>
      </c>
    </row>
    <row r="212" spans="1:23" x14ac:dyDescent="0.25">
      <c r="A212" s="165"/>
      <c r="B212" s="165"/>
      <c r="C212" s="165"/>
      <c r="D212" s="165"/>
      <c r="E212" s="165"/>
      <c r="F212" s="165"/>
      <c r="G212" s="166"/>
      <c r="I212" s="165"/>
      <c r="J212" s="165"/>
      <c r="K212" s="165"/>
      <c r="L212" s="165"/>
      <c r="M212" s="165"/>
      <c r="N212" s="165"/>
      <c r="O212" s="166"/>
      <c r="Q212" s="142">
        <v>41</v>
      </c>
      <c r="R212" s="420"/>
      <c r="S212" s="420"/>
      <c r="T212" s="142">
        <v>0</v>
      </c>
      <c r="U212" s="142">
        <v>0</v>
      </c>
      <c r="V212" s="142">
        <v>0</v>
      </c>
      <c r="W212" s="280">
        <f t="shared" si="19"/>
        <v>0</v>
      </c>
    </row>
    <row r="213" spans="1:23" x14ac:dyDescent="0.25">
      <c r="A213" s="165"/>
      <c r="B213" s="165"/>
      <c r="C213" s="165"/>
      <c r="D213" s="165"/>
      <c r="E213" s="165"/>
      <c r="F213" s="165"/>
      <c r="G213" s="166"/>
      <c r="I213" s="165"/>
      <c r="J213" s="165"/>
      <c r="K213" s="165"/>
      <c r="L213" s="165"/>
      <c r="M213" s="165"/>
      <c r="N213" s="165"/>
      <c r="O213" s="166"/>
      <c r="Q213" s="142">
        <v>42</v>
      </c>
      <c r="R213" s="420"/>
      <c r="S213" s="420"/>
      <c r="T213" s="142">
        <v>0</v>
      </c>
      <c r="U213" s="142">
        <v>0</v>
      </c>
      <c r="V213" s="142">
        <v>0</v>
      </c>
      <c r="W213" s="280">
        <f t="shared" si="19"/>
        <v>0</v>
      </c>
    </row>
    <row r="214" spans="1:23" x14ac:dyDescent="0.25">
      <c r="A214" s="165"/>
      <c r="B214" s="165"/>
      <c r="C214" s="165"/>
      <c r="D214" s="165"/>
      <c r="E214" s="165"/>
      <c r="F214" s="165"/>
      <c r="G214" s="166"/>
      <c r="I214" s="165"/>
      <c r="J214" s="165"/>
      <c r="K214" s="165"/>
      <c r="L214" s="165"/>
      <c r="M214" s="165"/>
      <c r="N214" s="165"/>
      <c r="O214" s="166"/>
      <c r="Q214" s="142">
        <v>43</v>
      </c>
      <c r="R214" s="420"/>
      <c r="S214" s="420"/>
      <c r="T214" s="142">
        <v>0</v>
      </c>
      <c r="U214" s="142">
        <v>0</v>
      </c>
      <c r="V214" s="142">
        <v>0</v>
      </c>
      <c r="W214" s="280">
        <f t="shared" si="19"/>
        <v>0</v>
      </c>
    </row>
    <row r="215" spans="1:23" x14ac:dyDescent="0.25">
      <c r="A215" s="165"/>
      <c r="B215" s="165"/>
      <c r="C215" s="165"/>
      <c r="D215" s="165"/>
      <c r="E215" s="165"/>
      <c r="F215" s="165"/>
      <c r="G215" s="166"/>
      <c r="I215" s="165"/>
      <c r="J215" s="165"/>
      <c r="K215" s="165"/>
      <c r="L215" s="165"/>
      <c r="M215" s="165"/>
      <c r="N215" s="165"/>
      <c r="O215" s="166"/>
      <c r="Q215" s="142">
        <v>44</v>
      </c>
      <c r="R215" s="420"/>
      <c r="S215" s="420"/>
      <c r="T215" s="142">
        <v>0</v>
      </c>
      <c r="U215" s="142">
        <v>0</v>
      </c>
      <c r="V215" s="142">
        <v>0</v>
      </c>
      <c r="W215" s="280">
        <f t="shared" si="19"/>
        <v>0</v>
      </c>
    </row>
    <row r="216" spans="1:23" x14ac:dyDescent="0.25">
      <c r="A216" s="165"/>
      <c r="B216" s="165"/>
      <c r="C216" s="165"/>
      <c r="D216" s="165"/>
      <c r="E216" s="165"/>
      <c r="F216" s="165"/>
      <c r="G216" s="166"/>
      <c r="I216" s="165"/>
      <c r="J216" s="165"/>
      <c r="K216" s="165"/>
      <c r="L216" s="165"/>
      <c r="M216" s="165"/>
      <c r="N216" s="165"/>
      <c r="O216" s="166"/>
      <c r="Q216" s="142">
        <v>45</v>
      </c>
      <c r="R216" s="420"/>
      <c r="S216" s="420"/>
      <c r="T216" s="142">
        <v>0</v>
      </c>
      <c r="U216" s="142">
        <v>0</v>
      </c>
      <c r="V216" s="142">
        <v>0</v>
      </c>
      <c r="W216" s="280">
        <f t="shared" si="19"/>
        <v>0</v>
      </c>
    </row>
    <row r="217" spans="1:23" x14ac:dyDescent="0.25">
      <c r="A217" s="165"/>
      <c r="B217" s="165"/>
      <c r="C217" s="165"/>
      <c r="D217" s="165"/>
      <c r="E217" s="165"/>
      <c r="F217" s="165"/>
      <c r="G217" s="166"/>
      <c r="I217" s="165"/>
      <c r="J217" s="165"/>
      <c r="K217" s="165"/>
      <c r="L217" s="165"/>
      <c r="M217" s="165"/>
      <c r="N217" s="165"/>
      <c r="O217" s="166"/>
      <c r="Q217" s="142">
        <v>46</v>
      </c>
      <c r="R217" s="420"/>
      <c r="S217" s="420"/>
      <c r="T217" s="142">
        <v>0</v>
      </c>
      <c r="U217" s="142">
        <v>0</v>
      </c>
      <c r="V217" s="142">
        <v>0</v>
      </c>
      <c r="W217" s="280">
        <f t="shared" si="19"/>
        <v>0</v>
      </c>
    </row>
    <row r="218" spans="1:23" x14ac:dyDescent="0.25">
      <c r="A218" s="165"/>
      <c r="B218" s="165"/>
      <c r="C218" s="165"/>
      <c r="D218" s="165"/>
      <c r="E218" s="165"/>
      <c r="F218" s="165"/>
      <c r="G218" s="166"/>
      <c r="I218" s="165"/>
      <c r="J218" s="165"/>
      <c r="K218" s="165"/>
      <c r="L218" s="165"/>
      <c r="M218" s="165"/>
      <c r="N218" s="165"/>
      <c r="O218" s="166"/>
      <c r="Q218" s="142">
        <v>47</v>
      </c>
      <c r="R218" s="420"/>
      <c r="S218" s="420"/>
      <c r="T218" s="142">
        <v>0</v>
      </c>
      <c r="U218" s="142">
        <v>0</v>
      </c>
      <c r="V218" s="142">
        <v>0</v>
      </c>
      <c r="W218" s="280">
        <f t="shared" si="19"/>
        <v>0</v>
      </c>
    </row>
    <row r="219" spans="1:23" x14ac:dyDescent="0.25">
      <c r="A219" s="165"/>
      <c r="B219" s="165"/>
      <c r="C219" s="165"/>
      <c r="D219" s="165"/>
      <c r="E219" s="165"/>
      <c r="F219" s="165"/>
      <c r="G219" s="166"/>
      <c r="I219" s="165"/>
      <c r="J219" s="165"/>
      <c r="K219" s="165"/>
      <c r="L219" s="165"/>
      <c r="M219" s="165"/>
      <c r="N219" s="165"/>
      <c r="O219" s="166"/>
      <c r="Q219" s="142">
        <v>48</v>
      </c>
      <c r="R219" s="420"/>
      <c r="S219" s="420"/>
      <c r="T219" s="142">
        <v>0</v>
      </c>
      <c r="U219" s="142">
        <v>0</v>
      </c>
      <c r="V219" s="142">
        <v>0</v>
      </c>
      <c r="W219" s="280">
        <f t="shared" si="19"/>
        <v>0</v>
      </c>
    </row>
    <row r="220" spans="1:23" x14ac:dyDescent="0.25">
      <c r="A220" s="165"/>
      <c r="B220" s="165"/>
      <c r="C220" s="165"/>
      <c r="D220" s="165"/>
      <c r="E220" s="165"/>
      <c r="F220" s="165"/>
      <c r="G220" s="166"/>
      <c r="I220" s="165"/>
      <c r="J220" s="165"/>
      <c r="K220" s="165"/>
      <c r="L220" s="165"/>
      <c r="M220" s="165"/>
      <c r="N220" s="165"/>
      <c r="O220" s="166"/>
      <c r="Q220" s="142">
        <v>49</v>
      </c>
      <c r="R220" s="420"/>
      <c r="S220" s="420"/>
      <c r="T220" s="142">
        <v>0</v>
      </c>
      <c r="U220" s="142">
        <v>0</v>
      </c>
      <c r="V220" s="142">
        <v>0</v>
      </c>
      <c r="W220" s="280">
        <f t="shared" si="19"/>
        <v>0</v>
      </c>
    </row>
    <row r="221" spans="1:23" x14ac:dyDescent="0.25">
      <c r="A221" s="165"/>
      <c r="B221" s="165"/>
      <c r="C221" s="165"/>
      <c r="D221" s="165"/>
      <c r="E221" s="165"/>
      <c r="F221" s="165"/>
      <c r="G221" s="166"/>
      <c r="I221" s="165"/>
      <c r="J221" s="165"/>
      <c r="K221" s="165"/>
      <c r="L221" s="165"/>
      <c r="M221" s="165"/>
      <c r="N221" s="165"/>
      <c r="O221" s="166"/>
      <c r="Q221" s="142">
        <v>50</v>
      </c>
      <c r="R221" s="420"/>
      <c r="S221" s="420"/>
      <c r="T221" s="142">
        <v>0</v>
      </c>
      <c r="U221" s="142">
        <v>0</v>
      </c>
      <c r="V221" s="142">
        <v>0</v>
      </c>
      <c r="W221" s="280">
        <f t="shared" si="19"/>
        <v>0</v>
      </c>
    </row>
    <row r="230" spans="2:19" x14ac:dyDescent="0.25">
      <c r="B230" s="150"/>
      <c r="C230" s="150"/>
      <c r="D230" s="150"/>
      <c r="E230" s="150"/>
      <c r="F230" s="150"/>
      <c r="G230" s="150"/>
      <c r="H230" s="150"/>
      <c r="I230" s="150"/>
      <c r="J230" s="150"/>
      <c r="K230" s="150"/>
      <c r="L230" s="150"/>
      <c r="M230" s="150"/>
      <c r="N230" s="150"/>
      <c r="O230" s="150"/>
      <c r="P230" s="150"/>
      <c r="Q230" s="150"/>
      <c r="R230" s="150"/>
      <c r="S230" s="150"/>
    </row>
    <row r="231" spans="2:19" x14ac:dyDescent="0.25">
      <c r="B231" s="150"/>
      <c r="C231" s="150"/>
      <c r="D231" s="150"/>
      <c r="E231" s="150"/>
      <c r="F231" s="150"/>
      <c r="G231" s="150"/>
      <c r="H231" s="150"/>
      <c r="I231" s="150"/>
      <c r="J231" s="150"/>
      <c r="K231" s="150"/>
      <c r="L231" s="150"/>
      <c r="M231" s="150"/>
      <c r="N231" s="150"/>
      <c r="O231" s="150"/>
      <c r="P231" s="150"/>
      <c r="Q231" s="150"/>
      <c r="R231" s="150"/>
      <c r="S231" s="150"/>
    </row>
    <row r="232" spans="2:19" x14ac:dyDescent="0.25">
      <c r="B232" s="150"/>
      <c r="C232" s="150"/>
      <c r="D232" s="150"/>
      <c r="E232" s="150"/>
      <c r="F232" s="150"/>
      <c r="G232" s="150"/>
      <c r="H232" s="150"/>
      <c r="I232" s="150"/>
      <c r="J232" s="150"/>
      <c r="K232" s="150"/>
      <c r="L232" s="150"/>
      <c r="M232" s="150"/>
      <c r="N232" s="150"/>
      <c r="O232" s="150"/>
      <c r="P232" s="150"/>
      <c r="Q232" s="150"/>
      <c r="R232" s="150"/>
      <c r="S232" s="150"/>
    </row>
    <row r="233" spans="2:19" ht="15" customHeight="1" x14ac:dyDescent="0.25">
      <c r="B233" s="167"/>
      <c r="C233" s="208"/>
      <c r="D233" s="465"/>
      <c r="E233" s="466"/>
      <c r="F233" s="466"/>
      <c r="G233" s="466"/>
      <c r="H233" s="466"/>
      <c r="I233" s="466"/>
      <c r="J233" s="150"/>
      <c r="K233" s="150"/>
      <c r="L233" s="167"/>
      <c r="M233" s="465"/>
      <c r="N233" s="466"/>
      <c r="O233" s="466"/>
      <c r="P233" s="466"/>
      <c r="Q233" s="466"/>
      <c r="R233" s="466"/>
      <c r="S233" s="209"/>
    </row>
    <row r="234" spans="2:19" ht="32.25" customHeight="1" x14ac:dyDescent="0.25">
      <c r="B234" s="168"/>
      <c r="C234" s="168"/>
      <c r="D234" s="465"/>
      <c r="E234" s="169"/>
      <c r="F234" s="169"/>
      <c r="G234" s="170"/>
      <c r="H234" s="464"/>
      <c r="I234" s="464"/>
      <c r="J234" s="150"/>
      <c r="K234" s="150"/>
      <c r="L234" s="168"/>
      <c r="M234" s="465"/>
      <c r="N234" s="169"/>
      <c r="O234" s="169"/>
      <c r="P234" s="170"/>
      <c r="Q234" s="464"/>
      <c r="R234" s="464"/>
      <c r="S234" s="207"/>
    </row>
    <row r="235" spans="2:19" x14ac:dyDescent="0.25">
      <c r="B235" s="171"/>
      <c r="C235" s="171"/>
      <c r="D235" s="143"/>
      <c r="E235" s="143"/>
      <c r="F235" s="143"/>
      <c r="G235" s="143"/>
      <c r="H235" s="464"/>
      <c r="I235" s="464"/>
      <c r="J235" s="150"/>
      <c r="K235" s="150"/>
      <c r="L235" s="171"/>
      <c r="M235" s="143"/>
      <c r="N235" s="143"/>
      <c r="O235" s="143"/>
      <c r="P235" s="143"/>
      <c r="Q235" s="464"/>
      <c r="R235" s="464"/>
      <c r="S235" s="207"/>
    </row>
    <row r="236" spans="2:19" x14ac:dyDescent="0.25">
      <c r="B236" s="171"/>
      <c r="C236" s="171"/>
      <c r="D236" s="143"/>
      <c r="E236" s="143"/>
      <c r="F236" s="143"/>
      <c r="G236" s="143"/>
      <c r="H236" s="464"/>
      <c r="I236" s="464"/>
      <c r="J236" s="150"/>
      <c r="K236" s="150"/>
      <c r="L236" s="171"/>
      <c r="M236" s="143"/>
      <c r="N236" s="143"/>
      <c r="O236" s="143"/>
      <c r="P236" s="143"/>
      <c r="Q236" s="464"/>
      <c r="R236" s="464"/>
      <c r="S236" s="207"/>
    </row>
    <row r="237" spans="2:19" x14ac:dyDescent="0.25">
      <c r="B237" s="171"/>
      <c r="C237" s="171"/>
      <c r="D237" s="143"/>
      <c r="E237" s="143"/>
      <c r="F237" s="143"/>
      <c r="G237" s="143"/>
      <c r="H237" s="464"/>
      <c r="I237" s="464"/>
      <c r="J237" s="150"/>
      <c r="K237" s="150"/>
      <c r="L237" s="171"/>
      <c r="M237" s="143"/>
      <c r="N237" s="143"/>
      <c r="O237" s="143"/>
      <c r="P237" s="143"/>
      <c r="Q237" s="464"/>
      <c r="R237" s="464"/>
      <c r="S237" s="207"/>
    </row>
    <row r="238" spans="2:19" x14ac:dyDescent="0.25">
      <c r="B238" s="150"/>
      <c r="C238" s="150"/>
      <c r="D238" s="150"/>
      <c r="E238" s="150"/>
      <c r="F238" s="150"/>
      <c r="G238" s="150"/>
      <c r="H238" s="150"/>
      <c r="I238" s="150"/>
      <c r="J238" s="150"/>
      <c r="K238" s="150"/>
      <c r="L238" s="150"/>
      <c r="M238" s="150"/>
      <c r="N238" s="150"/>
      <c r="O238" s="150"/>
      <c r="P238" s="150"/>
      <c r="Q238" s="150"/>
      <c r="R238" s="150"/>
      <c r="S238" s="150"/>
    </row>
    <row r="239" spans="2:19" x14ac:dyDescent="0.25">
      <c r="B239" s="150"/>
      <c r="C239" s="150"/>
      <c r="D239" s="150"/>
      <c r="E239" s="150"/>
      <c r="F239" s="150"/>
      <c r="G239" s="150"/>
      <c r="H239" s="150"/>
      <c r="I239" s="150"/>
      <c r="J239" s="150"/>
      <c r="K239" s="150"/>
      <c r="L239" s="150"/>
      <c r="M239" s="150"/>
      <c r="N239" s="150"/>
      <c r="O239" s="150"/>
      <c r="P239" s="150"/>
      <c r="Q239" s="150"/>
      <c r="R239" s="150"/>
      <c r="S239" s="150"/>
    </row>
    <row r="240" spans="2:19" ht="15" customHeight="1" x14ac:dyDescent="0.25">
      <c r="B240" s="150"/>
      <c r="C240" s="150"/>
      <c r="D240" s="150"/>
      <c r="E240" s="150"/>
      <c r="F240" s="150"/>
      <c r="G240" s="150"/>
      <c r="H240" s="150"/>
      <c r="I240" s="150"/>
      <c r="J240" s="150"/>
      <c r="K240" s="150"/>
      <c r="L240" s="150"/>
      <c r="M240" s="150"/>
      <c r="N240" s="150"/>
      <c r="O240" s="150"/>
      <c r="P240" s="150"/>
      <c r="Q240" s="150"/>
      <c r="R240" s="150"/>
      <c r="S240" s="150"/>
    </row>
    <row r="241" spans="2:19" x14ac:dyDescent="0.25">
      <c r="B241" s="150"/>
      <c r="C241" s="150"/>
      <c r="D241" s="150"/>
      <c r="E241" s="150"/>
      <c r="F241" s="150"/>
      <c r="G241" s="150"/>
      <c r="H241" s="150"/>
      <c r="I241" s="150"/>
      <c r="J241" s="150"/>
      <c r="K241" s="150"/>
      <c r="L241" s="150"/>
      <c r="M241" s="150"/>
      <c r="N241" s="150"/>
      <c r="O241" s="150"/>
      <c r="P241" s="150"/>
      <c r="Q241" s="150"/>
      <c r="R241" s="150"/>
      <c r="S241" s="150"/>
    </row>
    <row r="242" spans="2:19" x14ac:dyDescent="0.25">
      <c r="B242" s="150"/>
      <c r="C242" s="150"/>
      <c r="D242" s="150"/>
      <c r="E242" s="150"/>
      <c r="F242" s="150"/>
      <c r="G242" s="150"/>
      <c r="H242" s="150"/>
      <c r="I242" s="150"/>
      <c r="J242" s="150"/>
      <c r="K242" s="150"/>
      <c r="L242" s="150"/>
      <c r="M242" s="150"/>
      <c r="N242" s="150"/>
      <c r="O242" s="150"/>
      <c r="P242" s="150"/>
      <c r="Q242" s="150"/>
      <c r="R242" s="150"/>
      <c r="S242" s="150"/>
    </row>
    <row r="243" spans="2:19" x14ac:dyDescent="0.25">
      <c r="B243" s="150"/>
      <c r="C243" s="150"/>
      <c r="D243" s="150"/>
      <c r="E243" s="150"/>
      <c r="F243" s="150"/>
      <c r="G243" s="150"/>
      <c r="H243" s="150"/>
      <c r="I243" s="150"/>
      <c r="J243" s="150"/>
      <c r="K243" s="150"/>
      <c r="L243" s="150"/>
      <c r="M243" s="150"/>
      <c r="N243" s="150"/>
      <c r="O243" s="150"/>
      <c r="P243" s="150"/>
      <c r="Q243" s="150"/>
      <c r="R243" s="150"/>
      <c r="S243" s="150"/>
    </row>
    <row r="244" spans="2:19" x14ac:dyDescent="0.25">
      <c r="B244" s="150"/>
      <c r="C244" s="150"/>
      <c r="D244" s="150"/>
      <c r="E244" s="150"/>
      <c r="F244" s="150"/>
      <c r="G244" s="150"/>
      <c r="H244" s="150"/>
      <c r="I244" s="150"/>
      <c r="J244" s="150"/>
      <c r="K244" s="150"/>
      <c r="L244" s="150"/>
      <c r="M244" s="150"/>
      <c r="N244" s="150"/>
      <c r="O244" s="150"/>
      <c r="P244" s="150"/>
      <c r="Q244" s="150"/>
      <c r="R244" s="150"/>
      <c r="S244" s="150"/>
    </row>
    <row r="245" spans="2:19" x14ac:dyDescent="0.25">
      <c r="B245" s="167"/>
      <c r="C245" s="208"/>
      <c r="D245" s="465"/>
      <c r="E245" s="466"/>
      <c r="F245" s="466"/>
      <c r="G245" s="466"/>
      <c r="H245" s="466"/>
      <c r="I245" s="466"/>
      <c r="J245" s="150"/>
      <c r="K245" s="150"/>
      <c r="L245" s="150"/>
      <c r="M245" s="150"/>
      <c r="N245" s="150"/>
      <c r="O245" s="150"/>
      <c r="P245" s="150"/>
      <c r="Q245" s="150"/>
      <c r="R245" s="150"/>
      <c r="S245" s="150"/>
    </row>
    <row r="246" spans="2:19" ht="15" customHeight="1" x14ac:dyDescent="0.25">
      <c r="B246" s="168"/>
      <c r="C246" s="168"/>
      <c r="D246" s="465"/>
      <c r="E246" s="169"/>
      <c r="F246" s="169"/>
      <c r="G246" s="170"/>
      <c r="H246" s="464"/>
      <c r="I246" s="464"/>
      <c r="J246" s="150"/>
      <c r="K246" s="150"/>
      <c r="L246" s="150"/>
      <c r="M246" s="150"/>
      <c r="N246" s="150"/>
      <c r="O246" s="150"/>
      <c r="P246" s="150"/>
      <c r="Q246" s="150"/>
      <c r="R246" s="150"/>
      <c r="S246" s="150"/>
    </row>
    <row r="247" spans="2:19" x14ac:dyDescent="0.25">
      <c r="B247" s="171"/>
      <c r="C247" s="171"/>
      <c r="D247" s="143"/>
      <c r="E247" s="143"/>
      <c r="F247" s="143"/>
      <c r="G247" s="143"/>
      <c r="H247" s="464"/>
      <c r="I247" s="464"/>
      <c r="J247" s="150"/>
      <c r="K247" s="150"/>
      <c r="L247" s="150"/>
      <c r="M247" s="150"/>
      <c r="N247" s="150"/>
      <c r="O247" s="150"/>
      <c r="P247" s="150"/>
      <c r="Q247" s="150"/>
      <c r="R247" s="150"/>
      <c r="S247" s="150"/>
    </row>
    <row r="248" spans="2:19" x14ac:dyDescent="0.25">
      <c r="B248" s="171"/>
      <c r="C248" s="171"/>
      <c r="D248" s="143"/>
      <c r="E248" s="143"/>
      <c r="F248" s="143"/>
      <c r="G248" s="143"/>
      <c r="H248" s="464"/>
      <c r="I248" s="464"/>
      <c r="J248" s="150"/>
      <c r="K248" s="150"/>
      <c r="L248" s="150"/>
      <c r="M248" s="150"/>
      <c r="N248" s="150"/>
      <c r="O248" s="150"/>
      <c r="P248" s="150"/>
      <c r="Q248" s="150"/>
      <c r="R248" s="150"/>
      <c r="S248" s="150"/>
    </row>
    <row r="249" spans="2:19" x14ac:dyDescent="0.25">
      <c r="B249" s="171"/>
      <c r="C249" s="171"/>
      <c r="D249" s="143"/>
      <c r="E249" s="143"/>
      <c r="F249" s="143"/>
      <c r="G249" s="143"/>
      <c r="H249" s="464"/>
      <c r="I249" s="464"/>
      <c r="J249" s="150"/>
      <c r="K249" s="150"/>
      <c r="L249" s="150"/>
      <c r="M249" s="150"/>
      <c r="N249" s="150"/>
      <c r="O249" s="150"/>
      <c r="P249" s="150"/>
      <c r="Q249" s="150"/>
      <c r="R249" s="150"/>
      <c r="S249" s="150"/>
    </row>
    <row r="250" spans="2:19" x14ac:dyDescent="0.25">
      <c r="B250" s="150"/>
      <c r="C250" s="150"/>
      <c r="D250" s="150"/>
      <c r="E250" s="150"/>
      <c r="F250" s="150"/>
      <c r="G250" s="150"/>
      <c r="H250" s="150"/>
      <c r="I250" s="150"/>
      <c r="J250" s="150"/>
      <c r="K250" s="150"/>
      <c r="L250" s="150"/>
      <c r="M250" s="150"/>
      <c r="N250" s="150"/>
      <c r="O250" s="150"/>
      <c r="P250" s="150"/>
      <c r="Q250" s="150"/>
      <c r="R250" s="150"/>
      <c r="S250" s="150"/>
    </row>
    <row r="251" spans="2:19" x14ac:dyDescent="0.25">
      <c r="B251" s="150"/>
      <c r="C251" s="150"/>
      <c r="D251" s="150"/>
      <c r="E251" s="150"/>
      <c r="F251" s="150"/>
      <c r="G251" s="150"/>
      <c r="H251" s="150"/>
      <c r="I251" s="150"/>
      <c r="J251" s="150"/>
      <c r="K251" s="150"/>
      <c r="L251" s="150"/>
      <c r="M251" s="150"/>
      <c r="N251" s="150"/>
      <c r="O251" s="150"/>
      <c r="P251" s="150"/>
      <c r="Q251" s="150"/>
      <c r="R251" s="150"/>
      <c r="S251" s="150"/>
    </row>
    <row r="252" spans="2:19" x14ac:dyDescent="0.25">
      <c r="B252" s="150"/>
      <c r="C252" s="150"/>
      <c r="D252" s="150"/>
      <c r="E252" s="150"/>
      <c r="F252" s="150"/>
      <c r="G252" s="150"/>
      <c r="H252" s="150"/>
      <c r="I252" s="150"/>
      <c r="J252" s="150"/>
      <c r="K252" s="150"/>
      <c r="L252" s="150"/>
      <c r="M252" s="150"/>
      <c r="N252" s="150"/>
      <c r="O252" s="150"/>
      <c r="P252" s="150"/>
      <c r="Q252" s="150"/>
      <c r="R252" s="150"/>
      <c r="S252" s="150"/>
    </row>
  </sheetData>
  <sheetProtection algorithmName="SHA-512" hashValue="SXgBaJZZ00jrAgpAaOWcDn3yakq7cBejXzGmZT7abbmEyvOAnabR1JkNOKncoGj6KteeiT/wBhS1q7ytY8PZVg==" saltValue="q11tr9yiu7F8xxeV1IAH+g==" spinCount="100000" sheet="1" objects="1" scenarios="1" formatColumns="0"/>
  <mergeCells count="609">
    <mergeCell ref="A1:N1"/>
    <mergeCell ref="T42:V42"/>
    <mergeCell ref="W42:W43"/>
    <mergeCell ref="L42:N42"/>
    <mergeCell ref="O42:O43"/>
    <mergeCell ref="Q42:Q43"/>
    <mergeCell ref="A42:A43"/>
    <mergeCell ref="D42:F42"/>
    <mergeCell ref="G42:G43"/>
    <mergeCell ref="I42:I43"/>
    <mergeCell ref="D37:F37"/>
    <mergeCell ref="G37:G38"/>
    <mergeCell ref="L37:N37"/>
    <mergeCell ref="L34:O34"/>
    <mergeCell ref="Q34:Q40"/>
    <mergeCell ref="T34:W34"/>
    <mergeCell ref="T35:W35"/>
    <mergeCell ref="D36:G36"/>
    <mergeCell ref="L36:O36"/>
    <mergeCell ref="T36:W36"/>
    <mergeCell ref="O37:O38"/>
    <mergeCell ref="T37:V37"/>
    <mergeCell ref="W37:W38"/>
    <mergeCell ref="A2:N2"/>
    <mergeCell ref="W39:W40"/>
    <mergeCell ref="D34:G34"/>
    <mergeCell ref="I34:I40"/>
    <mergeCell ref="D35:G35"/>
    <mergeCell ref="L35:O35"/>
    <mergeCell ref="A13:Q14"/>
    <mergeCell ref="B32:N32"/>
    <mergeCell ref="A34:A40"/>
    <mergeCell ref="G39:G40"/>
    <mergeCell ref="O39:O40"/>
    <mergeCell ref="B40:C40"/>
    <mergeCell ref="B39:C39"/>
    <mergeCell ref="B37:C38"/>
    <mergeCell ref="B36:C36"/>
    <mergeCell ref="B35:C35"/>
    <mergeCell ref="B34:C34"/>
    <mergeCell ref="J34:K34"/>
    <mergeCell ref="J35:K35"/>
    <mergeCell ref="J39:K39"/>
    <mergeCell ref="J40:K40"/>
    <mergeCell ref="B19:G20"/>
    <mergeCell ref="J19:O20"/>
    <mergeCell ref="B21:C21"/>
    <mergeCell ref="J21:K21"/>
    <mergeCell ref="W170:W171"/>
    <mergeCell ref="T170:V170"/>
    <mergeCell ref="O167:O168"/>
    <mergeCell ref="L165:N165"/>
    <mergeCell ref="O165:O166"/>
    <mergeCell ref="W167:W168"/>
    <mergeCell ref="O170:O171"/>
    <mergeCell ref="Q170:Q171"/>
    <mergeCell ref="R165:S166"/>
    <mergeCell ref="R167:S167"/>
    <mergeCell ref="R168:S168"/>
    <mergeCell ref="T99:W99"/>
    <mergeCell ref="T100:W100"/>
    <mergeCell ref="O101:O102"/>
    <mergeCell ref="T101:V101"/>
    <mergeCell ref="W101:W102"/>
    <mergeCell ref="Q98:Q104"/>
    <mergeCell ref="T98:W98"/>
    <mergeCell ref="W103:W104"/>
    <mergeCell ref="R98:S98"/>
    <mergeCell ref="R99:S99"/>
    <mergeCell ref="R100:S100"/>
    <mergeCell ref="R101:S102"/>
    <mergeCell ref="R103:S103"/>
    <mergeCell ref="R104:S104"/>
    <mergeCell ref="A170:A171"/>
    <mergeCell ref="D170:F170"/>
    <mergeCell ref="G170:G171"/>
    <mergeCell ref="I170:I171"/>
    <mergeCell ref="L170:N170"/>
    <mergeCell ref="Q162:Q168"/>
    <mergeCell ref="D163:G163"/>
    <mergeCell ref="L163:O163"/>
    <mergeCell ref="G167:G168"/>
    <mergeCell ref="G165:G166"/>
    <mergeCell ref="J168:K168"/>
    <mergeCell ref="A106:A107"/>
    <mergeCell ref="A162:A168"/>
    <mergeCell ref="D106:F106"/>
    <mergeCell ref="G106:G107"/>
    <mergeCell ref="I106:I107"/>
    <mergeCell ref="L162:O162"/>
    <mergeCell ref="D100:G100"/>
    <mergeCell ref="L100:O100"/>
    <mergeCell ref="A98:A104"/>
    <mergeCell ref="B98:C98"/>
    <mergeCell ref="B99:C99"/>
    <mergeCell ref="B100:C100"/>
    <mergeCell ref="B101:C102"/>
    <mergeCell ref="B103:C103"/>
    <mergeCell ref="B104:C104"/>
    <mergeCell ref="J98:K98"/>
    <mergeCell ref="J99:K99"/>
    <mergeCell ref="J100:K100"/>
    <mergeCell ref="J101:K102"/>
    <mergeCell ref="J103:K103"/>
    <mergeCell ref="J104:K104"/>
    <mergeCell ref="J167:K167"/>
    <mergeCell ref="B131:C131"/>
    <mergeCell ref="B132:C132"/>
    <mergeCell ref="T164:W164"/>
    <mergeCell ref="D165:F165"/>
    <mergeCell ref="W106:W107"/>
    <mergeCell ref="B160:N160"/>
    <mergeCell ref="T162:W162"/>
    <mergeCell ref="O106:O107"/>
    <mergeCell ref="Q106:Q107"/>
    <mergeCell ref="T106:V106"/>
    <mergeCell ref="W165:W166"/>
    <mergeCell ref="T163:W163"/>
    <mergeCell ref="L106:N106"/>
    <mergeCell ref="D162:G162"/>
    <mergeCell ref="I162:I168"/>
    <mergeCell ref="D164:G164"/>
    <mergeCell ref="L164:O164"/>
    <mergeCell ref="T165:V165"/>
    <mergeCell ref="B165:C166"/>
    <mergeCell ref="B167:C167"/>
    <mergeCell ref="B168:C168"/>
    <mergeCell ref="J165:K166"/>
    <mergeCell ref="B127:C127"/>
    <mergeCell ref="B128:C128"/>
    <mergeCell ref="B129:C129"/>
    <mergeCell ref="B130:C130"/>
    <mergeCell ref="H247:I247"/>
    <mergeCell ref="H248:I248"/>
    <mergeCell ref="H249:I249"/>
    <mergeCell ref="D233:D234"/>
    <mergeCell ref="H234:I234"/>
    <mergeCell ref="H235:I235"/>
    <mergeCell ref="H236:I236"/>
    <mergeCell ref="H237:I237"/>
    <mergeCell ref="Q234:R234"/>
    <mergeCell ref="E233:I233"/>
    <mergeCell ref="M233:M234"/>
    <mergeCell ref="N233:R233"/>
    <mergeCell ref="Q235:R235"/>
    <mergeCell ref="AU18:AU19"/>
    <mergeCell ref="AV18:AV19"/>
    <mergeCell ref="AW18:AW19"/>
    <mergeCell ref="AX18:BB18"/>
    <mergeCell ref="AL17:AS17"/>
    <mergeCell ref="Q236:R236"/>
    <mergeCell ref="Q237:R237"/>
    <mergeCell ref="D245:D246"/>
    <mergeCell ref="E245:I245"/>
    <mergeCell ref="H246:I246"/>
    <mergeCell ref="D101:F101"/>
    <mergeCell ref="G103:G104"/>
    <mergeCell ref="O103:O104"/>
    <mergeCell ref="D98:G98"/>
    <mergeCell ref="I98:I104"/>
    <mergeCell ref="L98:O98"/>
    <mergeCell ref="G101:G102"/>
    <mergeCell ref="L101:N101"/>
    <mergeCell ref="D99:G99"/>
    <mergeCell ref="L99:O99"/>
    <mergeCell ref="AC27:AD27"/>
    <mergeCell ref="AC28:AD28"/>
    <mergeCell ref="AC29:AD29"/>
    <mergeCell ref="B96:N96"/>
    <mergeCell ref="AC37:AD37"/>
    <mergeCell ref="AC38:AD38"/>
    <mergeCell ref="AC10:AD10"/>
    <mergeCell ref="AE18:AE19"/>
    <mergeCell ref="AF18:AJ18"/>
    <mergeCell ref="AL18:AL19"/>
    <mergeCell ref="AM18:AM19"/>
    <mergeCell ref="AN18:AN19"/>
    <mergeCell ref="AO18:AS18"/>
    <mergeCell ref="AE10:AF10"/>
    <mergeCell ref="AG10:AK10"/>
    <mergeCell ref="A11:Q11"/>
    <mergeCell ref="AA11:AB11"/>
    <mergeCell ref="AA12:AB12"/>
    <mergeCell ref="AA13:AB13"/>
    <mergeCell ref="AC48:AD48"/>
    <mergeCell ref="AC49:AD49"/>
    <mergeCell ref="AC39:AD39"/>
    <mergeCell ref="AC40:AD40"/>
    <mergeCell ref="AC41:AD41"/>
    <mergeCell ref="AC42:AD42"/>
    <mergeCell ref="AC43:AD43"/>
    <mergeCell ref="AC44:AD44"/>
    <mergeCell ref="AC45:AD45"/>
    <mergeCell ref="AC46:AD46"/>
    <mergeCell ref="AC47:AD47"/>
    <mergeCell ref="AC30:AD30"/>
    <mergeCell ref="AC31:AD31"/>
    <mergeCell ref="AC32:AD32"/>
    <mergeCell ref="AC33:AD33"/>
    <mergeCell ref="AC34:AD34"/>
    <mergeCell ref="AC35:AD35"/>
    <mergeCell ref="AC36:AD36"/>
    <mergeCell ref="J36:K36"/>
    <mergeCell ref="J37:K38"/>
    <mergeCell ref="B22:B23"/>
    <mergeCell ref="J22:J23"/>
    <mergeCell ref="B24:B25"/>
    <mergeCell ref="J24:J25"/>
    <mergeCell ref="B26:B27"/>
    <mergeCell ref="J26:J27"/>
    <mergeCell ref="B28:B29"/>
    <mergeCell ref="J28:J29"/>
    <mergeCell ref="B42:C43"/>
    <mergeCell ref="B44:C44"/>
    <mergeCell ref="B49:C49"/>
    <mergeCell ref="B48:C48"/>
    <mergeCell ref="B47:C47"/>
    <mergeCell ref="B46:C46"/>
    <mergeCell ref="B45:C45"/>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J42: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R19:W20"/>
    <mergeCell ref="R21:S21"/>
    <mergeCell ref="R22:R23"/>
    <mergeCell ref="R24:R25"/>
    <mergeCell ref="R26:R27"/>
    <mergeCell ref="R28:R29"/>
    <mergeCell ref="R34:S34"/>
    <mergeCell ref="R35:S35"/>
    <mergeCell ref="R36:S36"/>
    <mergeCell ref="R37:S38"/>
    <mergeCell ref="R39:S39"/>
    <mergeCell ref="R40:S40"/>
    <mergeCell ref="R42:S43"/>
    <mergeCell ref="R44:S44"/>
    <mergeCell ref="R45:S45"/>
    <mergeCell ref="R46:S46"/>
    <mergeCell ref="R47:S47"/>
    <mergeCell ref="R48:S48"/>
    <mergeCell ref="R49:S49"/>
    <mergeCell ref="R50:S50"/>
    <mergeCell ref="R51:S51"/>
    <mergeCell ref="R52:S52"/>
    <mergeCell ref="R53:S53"/>
    <mergeCell ref="R54:S54"/>
    <mergeCell ref="R55:S55"/>
    <mergeCell ref="R56:S56"/>
    <mergeCell ref="R57:S57"/>
    <mergeCell ref="R58:S58"/>
    <mergeCell ref="R59:S59"/>
    <mergeCell ref="R60:S60"/>
    <mergeCell ref="R61:S61"/>
    <mergeCell ref="R62:S62"/>
    <mergeCell ref="R63:S63"/>
    <mergeCell ref="R64:S64"/>
    <mergeCell ref="R65:S65"/>
    <mergeCell ref="R66:S66"/>
    <mergeCell ref="R67:S67"/>
    <mergeCell ref="R68:S68"/>
    <mergeCell ref="R69:S69"/>
    <mergeCell ref="R70:S70"/>
    <mergeCell ref="R71:S71"/>
    <mergeCell ref="R72:S72"/>
    <mergeCell ref="R73:S73"/>
    <mergeCell ref="R74:S74"/>
    <mergeCell ref="R75:S75"/>
    <mergeCell ref="R76:S76"/>
    <mergeCell ref="R77:S77"/>
    <mergeCell ref="R78:S78"/>
    <mergeCell ref="R79:S79"/>
    <mergeCell ref="R80:S80"/>
    <mergeCell ref="R81:S81"/>
    <mergeCell ref="R82:S82"/>
    <mergeCell ref="R83:S83"/>
    <mergeCell ref="R84:S84"/>
    <mergeCell ref="R85:S85"/>
    <mergeCell ref="R86:S86"/>
    <mergeCell ref="R87:S87"/>
    <mergeCell ref="R88:S88"/>
    <mergeCell ref="R89:S89"/>
    <mergeCell ref="R90:S90"/>
    <mergeCell ref="R91:S91"/>
    <mergeCell ref="R92:S92"/>
    <mergeCell ref="R93:S93"/>
    <mergeCell ref="B162:C162"/>
    <mergeCell ref="B163:C163"/>
    <mergeCell ref="B164:C164"/>
    <mergeCell ref="J162:K162"/>
    <mergeCell ref="J163:K163"/>
    <mergeCell ref="J164:K164"/>
    <mergeCell ref="R162:S162"/>
    <mergeCell ref="R163:S163"/>
    <mergeCell ref="R164:S164"/>
    <mergeCell ref="B108:C108"/>
    <mergeCell ref="B106:C107"/>
    <mergeCell ref="B109:C109"/>
    <mergeCell ref="B110:C110"/>
    <mergeCell ref="B111:C111"/>
    <mergeCell ref="B112:C112"/>
    <mergeCell ref="B113:C113"/>
    <mergeCell ref="B114:C114"/>
    <mergeCell ref="B115:C115"/>
    <mergeCell ref="B126:C126"/>
    <mergeCell ref="B133:C133"/>
    <mergeCell ref="B116:C116"/>
    <mergeCell ref="B117:C117"/>
    <mergeCell ref="B118:C118"/>
    <mergeCell ref="B119:C119"/>
    <mergeCell ref="B120:C120"/>
    <mergeCell ref="B121:C121"/>
    <mergeCell ref="B122:C122"/>
    <mergeCell ref="B123:C123"/>
    <mergeCell ref="B124:C124"/>
    <mergeCell ref="B134:C134"/>
    <mergeCell ref="B135:C135"/>
    <mergeCell ref="B136:C136"/>
    <mergeCell ref="B137:C137"/>
    <mergeCell ref="R106:S107"/>
    <mergeCell ref="J106:K107"/>
    <mergeCell ref="J108:K108"/>
    <mergeCell ref="R108:S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3:K123"/>
    <mergeCell ref="B125:C125"/>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R109:S109"/>
    <mergeCell ref="R110:S110"/>
    <mergeCell ref="R111:S111"/>
    <mergeCell ref="R112:S112"/>
    <mergeCell ref="R113:S113"/>
    <mergeCell ref="R114:S114"/>
    <mergeCell ref="R115:S115"/>
    <mergeCell ref="R116:S116"/>
    <mergeCell ref="R117:S117"/>
    <mergeCell ref="R118:S118"/>
    <mergeCell ref="R119:S119"/>
    <mergeCell ref="R120:S120"/>
    <mergeCell ref="R121:S121"/>
    <mergeCell ref="R122:S122"/>
    <mergeCell ref="R123:S123"/>
    <mergeCell ref="R124:S124"/>
    <mergeCell ref="R125:S125"/>
    <mergeCell ref="R126:S126"/>
    <mergeCell ref="R127:S127"/>
    <mergeCell ref="R128:S128"/>
    <mergeCell ref="R129:S129"/>
    <mergeCell ref="R130:S130"/>
    <mergeCell ref="R131:S131"/>
    <mergeCell ref="R132:S132"/>
    <mergeCell ref="R133:S133"/>
    <mergeCell ref="R134:S134"/>
    <mergeCell ref="R135:S135"/>
    <mergeCell ref="R136:S136"/>
    <mergeCell ref="R137:S137"/>
    <mergeCell ref="R138:S138"/>
    <mergeCell ref="R139:S139"/>
    <mergeCell ref="R140:S140"/>
    <mergeCell ref="R141:S141"/>
    <mergeCell ref="R142:S142"/>
    <mergeCell ref="R143:S143"/>
    <mergeCell ref="R144:S144"/>
    <mergeCell ref="R145:S145"/>
    <mergeCell ref="R146:S146"/>
    <mergeCell ref="R147:S147"/>
    <mergeCell ref="R148:S148"/>
    <mergeCell ref="R149:S149"/>
    <mergeCell ref="R150:S150"/>
    <mergeCell ref="R151:S151"/>
    <mergeCell ref="R152:S152"/>
    <mergeCell ref="R153:S153"/>
    <mergeCell ref="R154:S154"/>
    <mergeCell ref="R155:S155"/>
    <mergeCell ref="R156:S156"/>
    <mergeCell ref="R157:S157"/>
    <mergeCell ref="R170:S171"/>
    <mergeCell ref="J170:K171"/>
    <mergeCell ref="B170:C171"/>
    <mergeCell ref="R172:S172"/>
    <mergeCell ref="J172:K172"/>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00:K200"/>
    <mergeCell ref="J201:K201"/>
    <mergeCell ref="J202:K202"/>
    <mergeCell ref="J203:K203"/>
    <mergeCell ref="J204:K204"/>
    <mergeCell ref="J205:K205"/>
    <mergeCell ref="J206:K206"/>
    <mergeCell ref="J207:K207"/>
    <mergeCell ref="J208:K208"/>
    <mergeCell ref="J209:K209"/>
    <mergeCell ref="J210:K210"/>
    <mergeCell ref="J211:K211"/>
    <mergeCell ref="R173:S173"/>
    <mergeCell ref="R174:S174"/>
    <mergeCell ref="R175:S175"/>
    <mergeCell ref="R176:S176"/>
    <mergeCell ref="R177:S177"/>
    <mergeCell ref="R178:S178"/>
    <mergeCell ref="R179:S179"/>
    <mergeCell ref="R180:S180"/>
    <mergeCell ref="R181:S181"/>
    <mergeCell ref="R182:S182"/>
    <mergeCell ref="R183:S183"/>
    <mergeCell ref="R184:S184"/>
    <mergeCell ref="R185:S185"/>
    <mergeCell ref="R186:S186"/>
    <mergeCell ref="R187:S187"/>
    <mergeCell ref="R188:S188"/>
    <mergeCell ref="R189:S189"/>
    <mergeCell ref="R190:S190"/>
    <mergeCell ref="R191:S191"/>
    <mergeCell ref="R192:S192"/>
    <mergeCell ref="R193:S193"/>
    <mergeCell ref="R194:S194"/>
    <mergeCell ref="R195:S195"/>
    <mergeCell ref="R196:S196"/>
    <mergeCell ref="R197:S197"/>
    <mergeCell ref="R212:S212"/>
    <mergeCell ref="R213:S213"/>
    <mergeCell ref="R214:S214"/>
    <mergeCell ref="R215:S215"/>
    <mergeCell ref="R198:S198"/>
    <mergeCell ref="R199:S199"/>
    <mergeCell ref="R200:S200"/>
    <mergeCell ref="R201:S201"/>
    <mergeCell ref="R202:S202"/>
    <mergeCell ref="R203:S203"/>
    <mergeCell ref="R204:S204"/>
    <mergeCell ref="R205:S205"/>
    <mergeCell ref="R206:S206"/>
    <mergeCell ref="AU17:BB17"/>
    <mergeCell ref="R216:S216"/>
    <mergeCell ref="R217:S217"/>
    <mergeCell ref="R218:S218"/>
    <mergeCell ref="R219:S219"/>
    <mergeCell ref="R220:S220"/>
    <mergeCell ref="R221:S221"/>
    <mergeCell ref="A16:M17"/>
    <mergeCell ref="AA14:AB14"/>
    <mergeCell ref="AB18:AB19"/>
    <mergeCell ref="AC18:AD19"/>
    <mergeCell ref="AC20:AD20"/>
    <mergeCell ref="AC21:AD21"/>
    <mergeCell ref="AC22:AD22"/>
    <mergeCell ref="AC23:AD23"/>
    <mergeCell ref="AC24:AD24"/>
    <mergeCell ref="AC25:AD25"/>
    <mergeCell ref="AC26:AD26"/>
    <mergeCell ref="AB17:AJ17"/>
    <mergeCell ref="R207:S207"/>
    <mergeCell ref="R208:S208"/>
    <mergeCell ref="R209:S209"/>
    <mergeCell ref="R210:S210"/>
    <mergeCell ref="R211:S211"/>
  </mergeCells>
  <dataValidations count="15">
    <dataValidation type="whole" operator="greaterThanOrEqual" allowBlank="1" showInputMessage="1" showErrorMessage="1" sqref="D35:G36 D163:G164 D99:G100 L35:O36 L163:O164 L99:O100 T35:W36 T163:W164 T99:W100 AF20:AH49 AO20:AQ59 AX20:AZ69">
      <formula1>0</formula1>
    </dataValidation>
    <dataValidation type="whole" allowBlank="1" showInputMessage="1" showErrorMessage="1" sqref="L148:N157 D74:F94 L84:N94 D138:F157 L212:N221 D202:F221">
      <formula1>0</formula1>
      <formula2>D68</formula2>
    </dataValidation>
    <dataValidation type="whole" allowBlank="1" showInputMessage="1" showErrorMessage="1" sqref="E249:G249 E235:G237 AI22:AI49 AR22:AR59 BA22:BA69">
      <formula1>0</formula1>
      <formula2>E17</formula2>
    </dataValidation>
    <dataValidation type="whole" allowBlank="1" showInputMessage="1" showErrorMessage="1" sqref="F247:F248">
      <formula1>0</formula1>
      <formula2>#REF!</formula2>
    </dataValidation>
    <dataValidation type="whole" allowBlank="1" showInputMessage="1" showErrorMessage="1" sqref="G247:G248 E247:E248">
      <formula1>0</formula1>
      <formula2>N236</formula2>
    </dataValidation>
    <dataValidation type="whole" allowBlank="1" showInputMessage="1" showErrorMessage="1" sqref="N235:N237">
      <formula1>0</formula1>
      <formula2>E236</formula2>
    </dataValidation>
    <dataValidation type="whole" allowBlank="1" showInputMessage="1" showErrorMessage="1" sqref="O235:P237">
      <formula1>0</formula1>
      <formula2>G236</formula2>
    </dataValidation>
    <dataValidation type="whole" allowBlank="1" showInputMessage="1" showErrorMessage="1" sqref="T94">
      <formula1>4</formula1>
      <formula2>12</formula2>
    </dataValidation>
    <dataValidation type="whole" allowBlank="1" showInputMessage="1" showErrorMessage="1" sqref="U157 U94">
      <formula1>12</formula1>
      <formula2>36</formula2>
    </dataValidation>
    <dataValidation type="whole" allowBlank="1" showInputMessage="1" showErrorMessage="1" sqref="V94">
      <formula1>5</formula1>
      <formula2>15</formula2>
    </dataValidation>
    <dataValidation operator="greaterThanOrEqual" allowBlank="1" showInputMessage="1" showErrorMessage="1" sqref="C22:C29 K22:K29 S22:S29"/>
    <dataValidation type="whole" allowBlank="1" showInputMessage="1" showErrorMessage="1" sqref="D44:D73 F44:F73 L44:L83 N44:N83 V44:V93 T44:T93 D108:D137 F108:F137 L108:L147 N108:N147 T108:T157 V108:V157 D172:D201 F172:F201 L172:L211 N172:N211 T172:T221 V172:V221">
      <formula1>0</formula1>
      <formula2>12</formula2>
    </dataValidation>
    <dataValidation type="whole" allowBlank="1" showInputMessage="1" showErrorMessage="1" sqref="E44:E73 M44:M83 U44:U93 E172:E201 M172:M211 U172:U221 U108:U156 M108:M147 E108:E137">
      <formula1>0</formula1>
      <formula2>24</formula2>
    </dataValidation>
    <dataValidation type="whole" allowBlank="1" showInputMessage="1" showErrorMessage="1" sqref="AI20 AR20 BA20">
      <formula1>0</formula1>
      <formula2>AI16</formula2>
    </dataValidation>
    <dataValidation type="whole" allowBlank="1" showInputMessage="1" showErrorMessage="1" sqref="AI21 AR21 BA21">
      <formula1>0</formula1>
      <formula2>#REF!</formula2>
    </dataValidation>
  </dataValidations>
  <hyperlinks>
    <hyperlink ref="O1" location="Inicio!A1" display="Ir a Tabla de contenido"/>
  </hyperlinks>
  <pageMargins left="0.7" right="0.7" top="0.75" bottom="0.75" header="0.3" footer="0.3"/>
  <pageSetup paperSize="9" scale="41" fitToHeight="0" orientation="landscape" r:id="rId1"/>
  <rowBreaks count="1" manualBreakCount="1">
    <brk id="154" max="16383" man="1"/>
  </rowBreaks>
  <colBreaks count="1" manualBreakCount="1">
    <brk id="19" max="1048575" man="1"/>
  </colBreaks>
  <ignoredErrors>
    <ignoredError sqref="E39 M39 U39 U22 U24 U26 M22 M24 M26 E103 M103 U103 U167 M167 E167" formula="1"/>
    <ignoredError sqref="AS60"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J156"/>
  <sheetViews>
    <sheetView showGridLines="0" tabSelected="1" zoomScaleNormal="100" workbookViewId="0">
      <pane ySplit="8" topLeftCell="A9" activePane="bottomLeft" state="frozen"/>
      <selection pane="bottomLeft" activeCell="F14" sqref="F14"/>
    </sheetView>
  </sheetViews>
  <sheetFormatPr baseColWidth="10" defaultRowHeight="15" x14ac:dyDescent="0.25"/>
  <cols>
    <col min="1" max="1" width="18.28515625" style="145" customWidth="1"/>
    <col min="2" max="2" width="28.140625" style="145" customWidth="1"/>
    <col min="3" max="7" width="20" style="183" customWidth="1"/>
    <col min="8" max="8" width="11.42578125" style="528"/>
    <col min="9" max="16384" width="11.42578125" style="145"/>
  </cols>
  <sheetData>
    <row r="1" spans="1:9" ht="19.5" customHeight="1" x14ac:dyDescent="0.35">
      <c r="A1" s="490" t="s">
        <v>23</v>
      </c>
      <c r="B1" s="490"/>
      <c r="C1" s="490"/>
      <c r="D1" s="490"/>
      <c r="E1" s="490"/>
      <c r="F1" s="490"/>
      <c r="G1" s="490"/>
      <c r="H1" s="490"/>
      <c r="I1" s="64" t="s">
        <v>63</v>
      </c>
    </row>
    <row r="2" spans="1:9" ht="47.25" customHeight="1" thickBot="1" x14ac:dyDescent="0.3">
      <c r="A2" s="499" t="s">
        <v>250</v>
      </c>
      <c r="B2" s="499"/>
      <c r="C2" s="499"/>
      <c r="D2" s="499"/>
      <c r="E2" s="499"/>
      <c r="F2" s="499"/>
      <c r="G2" s="499"/>
      <c r="H2" s="499"/>
    </row>
    <row r="3" spans="1:9" ht="27" thickTop="1" x14ac:dyDescent="0.4">
      <c r="A3" s="386" t="s">
        <v>140</v>
      </c>
      <c r="B3" s="386"/>
      <c r="C3" s="386"/>
      <c r="D3" s="386"/>
      <c r="E3" s="386"/>
      <c r="F3" s="527"/>
      <c r="G3" s="527"/>
    </row>
    <row r="4" spans="1:9" ht="19.5" customHeight="1" x14ac:dyDescent="0.35">
      <c r="A4" s="198" t="s">
        <v>339</v>
      </c>
      <c r="B4" s="529"/>
      <c r="C4" s="530"/>
      <c r="D4" s="530"/>
      <c r="E4" s="530"/>
      <c r="F4" s="530"/>
      <c r="G4" s="530"/>
    </row>
    <row r="5" spans="1:9" s="532" customFormat="1" ht="32.25" customHeight="1" x14ac:dyDescent="0.25">
      <c r="A5" s="376" t="s">
        <v>392</v>
      </c>
      <c r="B5" s="376"/>
      <c r="C5" s="376"/>
      <c r="D5" s="376"/>
      <c r="E5" s="376"/>
      <c r="F5" s="376"/>
      <c r="G5" s="376"/>
      <c r="H5" s="531"/>
    </row>
    <row r="6" spans="1:9" s="532" customFormat="1" ht="18.75" customHeight="1" x14ac:dyDescent="0.25">
      <c r="A6" s="63" t="s">
        <v>28</v>
      </c>
      <c r="B6" s="64" t="s">
        <v>27</v>
      </c>
      <c r="E6" s="533"/>
      <c r="F6" s="533"/>
      <c r="G6" s="533"/>
      <c r="H6" s="531"/>
    </row>
    <row r="7" spans="1:9" ht="18.75" customHeight="1" x14ac:dyDescent="0.25">
      <c r="A7" s="323" t="s">
        <v>56</v>
      </c>
      <c r="B7" s="323"/>
      <c r="C7" s="323"/>
      <c r="D7" s="323"/>
      <c r="E7" s="323"/>
      <c r="F7" s="323"/>
      <c r="G7" s="323"/>
    </row>
    <row r="8" spans="1:9" ht="25.5" customHeight="1" x14ac:dyDescent="0.25">
      <c r="A8" s="323"/>
      <c r="B8" s="323"/>
      <c r="C8" s="323"/>
      <c r="D8" s="323"/>
      <c r="E8" s="323"/>
      <c r="F8" s="323"/>
      <c r="G8" s="323"/>
    </row>
    <row r="9" spans="1:9" ht="25.5" customHeight="1" x14ac:dyDescent="0.25">
      <c r="A9" s="534" t="s">
        <v>381</v>
      </c>
      <c r="B9" s="296"/>
      <c r="C9" s="296"/>
      <c r="D9" s="296"/>
      <c r="E9" s="296"/>
      <c r="F9" s="296"/>
      <c r="G9" s="296"/>
    </row>
    <row r="10" spans="1:9" ht="25.5" customHeight="1" x14ac:dyDescent="0.25">
      <c r="A10" s="523" t="s">
        <v>382</v>
      </c>
      <c r="B10" s="295" t="s">
        <v>383</v>
      </c>
      <c r="C10" s="297" t="s">
        <v>384</v>
      </c>
      <c r="D10" s="296"/>
      <c r="E10" s="296"/>
      <c r="F10" s="296"/>
      <c r="G10" s="296"/>
    </row>
    <row r="11" spans="1:9" ht="25.5" customHeight="1" x14ac:dyDescent="0.25">
      <c r="A11" s="523"/>
      <c r="B11" s="524" t="s">
        <v>387</v>
      </c>
      <c r="C11" s="535"/>
      <c r="D11" s="296"/>
      <c r="E11" s="296"/>
      <c r="F11" s="296"/>
      <c r="G11" s="296"/>
    </row>
    <row r="12" spans="1:9" ht="25.5" customHeight="1" x14ac:dyDescent="0.25">
      <c r="A12" s="525"/>
      <c r="B12" s="524" t="s">
        <v>386</v>
      </c>
      <c r="C12" s="535"/>
      <c r="D12" s="296"/>
      <c r="E12" s="296"/>
      <c r="F12" s="296"/>
      <c r="G12" s="296"/>
    </row>
    <row r="13" spans="1:9" ht="25.5" customHeight="1" x14ac:dyDescent="0.25">
      <c r="A13" s="525"/>
      <c r="B13" s="524" t="s">
        <v>385</v>
      </c>
      <c r="C13" s="535"/>
      <c r="D13" s="296"/>
      <c r="E13" s="296"/>
      <c r="F13" s="296"/>
      <c r="G13" s="296"/>
    </row>
    <row r="14" spans="1:9" ht="30" customHeight="1" x14ac:dyDescent="0.25">
      <c r="A14" s="525"/>
      <c r="B14" s="526" t="s">
        <v>388</v>
      </c>
      <c r="C14" s="535"/>
      <c r="D14" s="296"/>
      <c r="E14" s="296"/>
      <c r="F14" s="296"/>
      <c r="G14" s="296"/>
    </row>
    <row r="15" spans="1:9" ht="29.25" customHeight="1" x14ac:dyDescent="0.25">
      <c r="A15" s="525"/>
      <c r="B15" s="526" t="s">
        <v>389</v>
      </c>
      <c r="C15" s="535"/>
      <c r="D15" s="296"/>
      <c r="E15" s="296"/>
      <c r="F15" s="296"/>
      <c r="G15" s="296"/>
    </row>
    <row r="16" spans="1:9" ht="25.5" customHeight="1" x14ac:dyDescent="0.25">
      <c r="A16" s="296"/>
      <c r="B16" s="296"/>
      <c r="C16" s="296"/>
      <c r="D16" s="296"/>
      <c r="E16" s="296"/>
      <c r="F16" s="296"/>
      <c r="G16" s="296"/>
    </row>
    <row r="17" spans="1:10" ht="24.75" customHeight="1" x14ac:dyDescent="0.25">
      <c r="A17" s="534" t="s">
        <v>251</v>
      </c>
      <c r="B17" s="536"/>
      <c r="C17" s="536"/>
      <c r="D17" s="536"/>
      <c r="E17" s="536"/>
      <c r="F17" s="296"/>
      <c r="G17" s="296"/>
    </row>
    <row r="18" spans="1:10" ht="21" customHeight="1" x14ac:dyDescent="0.25">
      <c r="A18" s="537"/>
      <c r="B18" s="536"/>
      <c r="C18" s="536"/>
      <c r="D18" s="536"/>
      <c r="E18" s="295" t="s">
        <v>213</v>
      </c>
      <c r="F18" s="295" t="s">
        <v>169</v>
      </c>
      <c r="G18" s="145"/>
    </row>
    <row r="19" spans="1:10" ht="37.5" customHeight="1" x14ac:dyDescent="0.25">
      <c r="A19" s="497" t="s">
        <v>390</v>
      </c>
      <c r="B19" s="497"/>
      <c r="C19" s="497"/>
      <c r="D19" s="497"/>
      <c r="E19" s="246" t="str">
        <f>IF(SUM(C37,C43,C49,C55,C61)=0,"100%",SUM(D37:G37,D43:G43,D49:G49,D55:G55,D61:G61)/SUM(C37,C43,C49,C55,C61))</f>
        <v>100%</v>
      </c>
      <c r="F19" s="246" t="str">
        <f>IF(C26=0,"100%",SUM(D27:G27))</f>
        <v>100%</v>
      </c>
    </row>
    <row r="20" spans="1:10" ht="18" customHeight="1" x14ac:dyDescent="0.25">
      <c r="A20" s="538"/>
      <c r="B20" s="538"/>
      <c r="C20" s="538"/>
      <c r="D20" s="538"/>
      <c r="E20" s="539"/>
      <c r="F20" s="540"/>
      <c r="G20" s="539"/>
    </row>
    <row r="21" spans="1:10" ht="15" customHeight="1" x14ac:dyDescent="0.25">
      <c r="A21" s="496" t="s">
        <v>139</v>
      </c>
      <c r="B21" s="368" t="s">
        <v>127</v>
      </c>
      <c r="C21" s="498" t="s">
        <v>214</v>
      </c>
      <c r="D21" s="368" t="s">
        <v>125</v>
      </c>
      <c r="E21" s="368"/>
      <c r="F21" s="368"/>
      <c r="G21" s="368"/>
    </row>
    <row r="22" spans="1:10" s="542" customFormat="1" ht="15" customHeight="1" x14ac:dyDescent="0.25">
      <c r="A22" s="496"/>
      <c r="B22" s="368"/>
      <c r="C22" s="498"/>
      <c r="D22" s="247" t="s">
        <v>30</v>
      </c>
      <c r="E22" s="247" t="s">
        <v>31</v>
      </c>
      <c r="F22" s="247" t="s">
        <v>25</v>
      </c>
      <c r="G22" s="247" t="s">
        <v>26</v>
      </c>
      <c r="H22" s="541"/>
    </row>
    <row r="23" spans="1:10" ht="14.25" customHeight="1" x14ac:dyDescent="0.25">
      <c r="A23" s="496"/>
      <c r="B23" s="248" t="s">
        <v>122</v>
      </c>
      <c r="C23" s="249">
        <f>SUM(C34,C40,C46,C52,C58,C64,C70,C76,C82,C88)</f>
        <v>0</v>
      </c>
      <c r="D23" s="249">
        <f t="shared" ref="D23:G24" si="0">SUM(D34,D40,D46,D52,D58,D64,D70,D76,D82,D88)</f>
        <v>0</v>
      </c>
      <c r="E23" s="249">
        <f t="shared" si="0"/>
        <v>0</v>
      </c>
      <c r="F23" s="249">
        <f t="shared" si="0"/>
        <v>0</v>
      </c>
      <c r="G23" s="249">
        <f t="shared" si="0"/>
        <v>0</v>
      </c>
    </row>
    <row r="24" spans="1:10" ht="14.25" customHeight="1" x14ac:dyDescent="0.25">
      <c r="A24" s="496"/>
      <c r="B24" s="248" t="s">
        <v>123</v>
      </c>
      <c r="C24" s="249">
        <f t="shared" ref="C24" si="1">SUM(C35,C41,C47,C53,C59,C65,C71,C77,C83,C89)</f>
        <v>0</v>
      </c>
      <c r="D24" s="249">
        <f t="shared" si="0"/>
        <v>0</v>
      </c>
      <c r="E24" s="249">
        <f t="shared" si="0"/>
        <v>0</v>
      </c>
      <c r="F24" s="249">
        <f t="shared" si="0"/>
        <v>0</v>
      </c>
      <c r="G24" s="249">
        <f t="shared" si="0"/>
        <v>0</v>
      </c>
    </row>
    <row r="25" spans="1:10" ht="14.25" customHeight="1" x14ac:dyDescent="0.25">
      <c r="A25" s="496"/>
      <c r="B25" s="248" t="s">
        <v>124</v>
      </c>
      <c r="C25" s="249">
        <f t="shared" ref="C25" si="2">SUM(C36,C42,C48,C54,C60,C66,C72,C78,C84,C90)</f>
        <v>0</v>
      </c>
      <c r="D25" s="249">
        <f t="shared" ref="D25:G25" si="3">SUM(D36,D42,D48,D54,D60,D66,D72,D78,D84,D90)</f>
        <v>0</v>
      </c>
      <c r="E25" s="249">
        <f t="shared" si="3"/>
        <v>0</v>
      </c>
      <c r="F25" s="249">
        <f>SUM(F36,F42,F48,F54,F60,F66,F72,F78,F84,F90)</f>
        <v>0</v>
      </c>
      <c r="G25" s="249">
        <f t="shared" si="3"/>
        <v>0</v>
      </c>
    </row>
    <row r="26" spans="1:10" ht="18.75" customHeight="1" x14ac:dyDescent="0.25">
      <c r="A26" s="496"/>
      <c r="B26" s="250" t="s">
        <v>141</v>
      </c>
      <c r="C26" s="249">
        <f>SUM(C23:C25)</f>
        <v>0</v>
      </c>
      <c r="D26" s="251">
        <f t="shared" ref="D26:G26" si="4">SUM(D23:D25)</f>
        <v>0</v>
      </c>
      <c r="E26" s="251">
        <f t="shared" si="4"/>
        <v>0</v>
      </c>
      <c r="F26" s="251">
        <f t="shared" si="4"/>
        <v>0</v>
      </c>
      <c r="G26" s="251">
        <f t="shared" si="4"/>
        <v>0</v>
      </c>
      <c r="J26" s="543"/>
    </row>
    <row r="27" spans="1:10" ht="18.75" customHeight="1" x14ac:dyDescent="0.25">
      <c r="A27" s="496"/>
      <c r="B27" s="495" t="s">
        <v>391</v>
      </c>
      <c r="C27" s="495"/>
      <c r="D27" s="252" t="str">
        <f>IFERROR(D26/$C$26,"")</f>
        <v/>
      </c>
      <c r="E27" s="252" t="str">
        <f t="shared" ref="E27:G27" si="5">IFERROR(E26/$C$26,"")</f>
        <v/>
      </c>
      <c r="F27" s="252" t="str">
        <f t="shared" si="5"/>
        <v/>
      </c>
      <c r="G27" s="252" t="str">
        <f t="shared" si="5"/>
        <v/>
      </c>
      <c r="J27" s="543"/>
    </row>
    <row r="28" spans="1:10" ht="15.75" customHeight="1" x14ac:dyDescent="0.25">
      <c r="A28" s="296"/>
      <c r="B28" s="296"/>
      <c r="C28" s="296"/>
      <c r="D28" s="296"/>
      <c r="E28" s="296"/>
      <c r="F28" s="296"/>
      <c r="G28" s="296"/>
    </row>
    <row r="29" spans="1:10" ht="33" customHeight="1" x14ac:dyDescent="0.25">
      <c r="A29" s="544" t="s">
        <v>252</v>
      </c>
      <c r="B29" s="296"/>
      <c r="C29" s="296"/>
      <c r="D29" s="296"/>
      <c r="E29" s="296"/>
      <c r="F29" s="296"/>
      <c r="G29" s="296"/>
    </row>
    <row r="30" spans="1:10" ht="157.5" customHeight="1" x14ac:dyDescent="0.25">
      <c r="A30" s="454" t="s">
        <v>394</v>
      </c>
      <c r="B30" s="454"/>
      <c r="C30" s="454"/>
      <c r="D30" s="454"/>
      <c r="E30" s="454"/>
      <c r="F30" s="454"/>
      <c r="G30" s="454"/>
    </row>
    <row r="31" spans="1:10" ht="147" customHeight="1" x14ac:dyDescent="0.25">
      <c r="A31" s="545" t="s">
        <v>393</v>
      </c>
      <c r="B31" s="545"/>
      <c r="C31" s="545"/>
      <c r="D31" s="545"/>
      <c r="E31" s="545"/>
      <c r="F31" s="545"/>
      <c r="G31" s="545"/>
    </row>
    <row r="32" spans="1:10" ht="15" customHeight="1" x14ac:dyDescent="0.25">
      <c r="A32" s="368" t="s">
        <v>121</v>
      </c>
      <c r="B32" s="368" t="s">
        <v>127</v>
      </c>
      <c r="C32" s="498" t="s">
        <v>215</v>
      </c>
      <c r="D32" s="368" t="s">
        <v>125</v>
      </c>
      <c r="E32" s="368"/>
      <c r="F32" s="368"/>
      <c r="G32" s="368"/>
    </row>
    <row r="33" spans="1:8" s="542" customFormat="1" ht="15" customHeight="1" x14ac:dyDescent="0.25">
      <c r="A33" s="368"/>
      <c r="B33" s="368"/>
      <c r="C33" s="498"/>
      <c r="D33" s="247" t="s">
        <v>30</v>
      </c>
      <c r="E33" s="247" t="s">
        <v>31</v>
      </c>
      <c r="F33" s="247" t="s">
        <v>25</v>
      </c>
      <c r="G33" s="247" t="s">
        <v>26</v>
      </c>
      <c r="H33" s="541"/>
    </row>
    <row r="34" spans="1:8" ht="14.25" customHeight="1" x14ac:dyDescent="0.25">
      <c r="A34" s="546" t="s">
        <v>129</v>
      </c>
      <c r="B34" s="253" t="s">
        <v>122</v>
      </c>
      <c r="C34" s="254"/>
      <c r="D34" s="254"/>
      <c r="E34" s="254"/>
      <c r="F34" s="254"/>
      <c r="G34" s="254"/>
      <c r="H34" s="547" t="str">
        <f>IF(SUM(D34:G34)&lt;=C34,"","datos erróneos")</f>
        <v/>
      </c>
    </row>
    <row r="35" spans="1:8" ht="14.25" customHeight="1" x14ac:dyDescent="0.25">
      <c r="A35" s="546"/>
      <c r="B35" s="253" t="s">
        <v>123</v>
      </c>
      <c r="C35" s="254"/>
      <c r="D35" s="254"/>
      <c r="E35" s="254"/>
      <c r="F35" s="254"/>
      <c r="G35" s="254"/>
      <c r="H35" s="547" t="str">
        <f t="shared" ref="H35:H36" si="6">IF(SUM(D35:G35)&lt;=C35,"","datos erróneos")</f>
        <v/>
      </c>
    </row>
    <row r="36" spans="1:8" ht="14.25" customHeight="1" x14ac:dyDescent="0.25">
      <c r="A36" s="546"/>
      <c r="B36" s="253" t="s">
        <v>124</v>
      </c>
      <c r="C36" s="254"/>
      <c r="D36" s="254"/>
      <c r="E36" s="254"/>
      <c r="F36" s="254"/>
      <c r="G36" s="254"/>
      <c r="H36" s="547" t="str">
        <f t="shared" si="6"/>
        <v/>
      </c>
    </row>
    <row r="37" spans="1:8" ht="18.75" customHeight="1" x14ac:dyDescent="0.25">
      <c r="A37" s="546"/>
      <c r="B37" s="255" t="s">
        <v>126</v>
      </c>
      <c r="C37" s="249">
        <f>SUM(C34:C36)</f>
        <v>0</v>
      </c>
      <c r="D37" s="251">
        <f>SUM(D34:D36)</f>
        <v>0</v>
      </c>
      <c r="E37" s="251">
        <f t="shared" ref="E37:G37" si="7">SUM(E34:E36)</f>
        <v>0</v>
      </c>
      <c r="F37" s="251">
        <f t="shared" si="7"/>
        <v>0</v>
      </c>
      <c r="G37" s="251">
        <f t="shared" si="7"/>
        <v>0</v>
      </c>
    </row>
    <row r="38" spans="1:8" ht="18.75" customHeight="1" x14ac:dyDescent="0.25">
      <c r="A38" s="546"/>
      <c r="B38" s="495" t="s">
        <v>128</v>
      </c>
      <c r="C38" s="495"/>
      <c r="D38" s="252" t="str">
        <f>IFERROR(D37/$C$37,"")</f>
        <v/>
      </c>
      <c r="E38" s="252" t="str">
        <f>IFERROR(E37/$C$37,"")</f>
        <v/>
      </c>
      <c r="F38" s="252" t="str">
        <f>IFERROR(F37/$C$37,"")</f>
        <v/>
      </c>
      <c r="G38" s="252" t="str">
        <f>IFERROR(G37/$C$37,"")</f>
        <v/>
      </c>
    </row>
    <row r="39" spans="1:8" ht="4.5" customHeight="1" x14ac:dyDescent="0.35">
      <c r="A39" s="548"/>
      <c r="B39" s="548"/>
      <c r="C39" s="530"/>
      <c r="D39" s="530"/>
      <c r="E39" s="530"/>
      <c r="F39" s="530"/>
      <c r="G39" s="530"/>
    </row>
    <row r="40" spans="1:8" ht="14.25" customHeight="1" x14ac:dyDescent="0.25">
      <c r="A40" s="546" t="s">
        <v>130</v>
      </c>
      <c r="B40" s="253" t="s">
        <v>122</v>
      </c>
      <c r="C40" s="254">
        <v>0</v>
      </c>
      <c r="D40" s="254">
        <v>0</v>
      </c>
      <c r="E40" s="254">
        <v>0</v>
      </c>
      <c r="F40" s="254">
        <v>0</v>
      </c>
      <c r="G40" s="254">
        <v>0</v>
      </c>
      <c r="H40" s="547" t="str">
        <f>IF(SUM(D40:G40)&lt;=C40,"","datos erróneos")</f>
        <v/>
      </c>
    </row>
    <row r="41" spans="1:8" ht="14.25" customHeight="1" x14ac:dyDescent="0.25">
      <c r="A41" s="546"/>
      <c r="B41" s="253" t="s">
        <v>123</v>
      </c>
      <c r="C41" s="254">
        <v>0</v>
      </c>
      <c r="D41" s="254">
        <v>0</v>
      </c>
      <c r="E41" s="254">
        <v>0</v>
      </c>
      <c r="F41" s="254">
        <v>0</v>
      </c>
      <c r="G41" s="254">
        <v>0</v>
      </c>
      <c r="H41" s="547" t="str">
        <f t="shared" ref="H41:H42" si="8">IF(SUM(D41:G41)&lt;=C41,"","datos erróneos")</f>
        <v/>
      </c>
    </row>
    <row r="42" spans="1:8" ht="14.25" customHeight="1" x14ac:dyDescent="0.25">
      <c r="A42" s="546"/>
      <c r="B42" s="253" t="s">
        <v>124</v>
      </c>
      <c r="C42" s="254">
        <v>0</v>
      </c>
      <c r="D42" s="254">
        <v>0</v>
      </c>
      <c r="E42" s="254">
        <v>0</v>
      </c>
      <c r="F42" s="254">
        <v>0</v>
      </c>
      <c r="G42" s="254">
        <v>0</v>
      </c>
      <c r="H42" s="547" t="str">
        <f t="shared" si="8"/>
        <v/>
      </c>
    </row>
    <row r="43" spans="1:8" ht="18.75" customHeight="1" x14ac:dyDescent="0.25">
      <c r="A43" s="546"/>
      <c r="B43" s="255" t="s">
        <v>126</v>
      </c>
      <c r="C43" s="249">
        <f>SUM(C40:C42)</f>
        <v>0</v>
      </c>
      <c r="D43" s="251">
        <f>SUM(D40:D42)</f>
        <v>0</v>
      </c>
      <c r="E43" s="251">
        <f t="shared" ref="E43:G43" si="9">SUM(E40:E42)</f>
        <v>0</v>
      </c>
      <c r="F43" s="251">
        <f t="shared" si="9"/>
        <v>0</v>
      </c>
      <c r="G43" s="251">
        <f t="shared" si="9"/>
        <v>0</v>
      </c>
    </row>
    <row r="44" spans="1:8" ht="20.25" customHeight="1" x14ac:dyDescent="0.25">
      <c r="A44" s="546"/>
      <c r="B44" s="495" t="s">
        <v>128</v>
      </c>
      <c r="C44" s="495"/>
      <c r="D44" s="252" t="str">
        <f>IFERROR(D43/$C$43,"")</f>
        <v/>
      </c>
      <c r="E44" s="252" t="str">
        <f t="shared" ref="E44:F44" si="10">IFERROR(E43/$C$43,"")</f>
        <v/>
      </c>
      <c r="F44" s="252" t="str">
        <f t="shared" si="10"/>
        <v/>
      </c>
      <c r="G44" s="252" t="str">
        <f>IFERROR(G43/$C$43,"")</f>
        <v/>
      </c>
    </row>
    <row r="45" spans="1:8" ht="4.5" customHeight="1" x14ac:dyDescent="0.25">
      <c r="C45" s="145"/>
      <c r="D45" s="145"/>
      <c r="E45" s="145"/>
      <c r="F45" s="145"/>
      <c r="G45" s="145"/>
    </row>
    <row r="46" spans="1:8" ht="14.25" customHeight="1" x14ac:dyDescent="0.25">
      <c r="A46" s="546" t="s">
        <v>131</v>
      </c>
      <c r="B46" s="253" t="s">
        <v>122</v>
      </c>
      <c r="C46" s="254"/>
      <c r="D46" s="254"/>
      <c r="E46" s="254"/>
      <c r="F46" s="254"/>
      <c r="G46" s="254">
        <v>0</v>
      </c>
      <c r="H46" s="547" t="str">
        <f>IF(SUM(D46:G46)&lt;=C46,"","datos erróneos")</f>
        <v/>
      </c>
    </row>
    <row r="47" spans="1:8" ht="14.25" customHeight="1" x14ac:dyDescent="0.25">
      <c r="A47" s="546"/>
      <c r="B47" s="253" t="s">
        <v>123</v>
      </c>
      <c r="C47" s="254"/>
      <c r="D47" s="254"/>
      <c r="E47" s="254"/>
      <c r="F47" s="254"/>
      <c r="G47" s="254">
        <v>0</v>
      </c>
      <c r="H47" s="547" t="str">
        <f t="shared" ref="H47:H48" si="11">IF(SUM(D47:G47)&lt;=C47,"","datos erróneos")</f>
        <v/>
      </c>
    </row>
    <row r="48" spans="1:8" ht="14.25" customHeight="1" x14ac:dyDescent="0.25">
      <c r="A48" s="546"/>
      <c r="B48" s="253" t="s">
        <v>124</v>
      </c>
      <c r="C48" s="254"/>
      <c r="D48" s="254"/>
      <c r="E48" s="254"/>
      <c r="F48" s="254"/>
      <c r="G48" s="254">
        <v>0</v>
      </c>
      <c r="H48" s="547" t="str">
        <f t="shared" si="11"/>
        <v/>
      </c>
    </row>
    <row r="49" spans="1:8" ht="18.75" customHeight="1" x14ac:dyDescent="0.25">
      <c r="A49" s="546"/>
      <c r="B49" s="255" t="s">
        <v>126</v>
      </c>
      <c r="C49" s="249">
        <f>SUM(C46:C48)</f>
        <v>0</v>
      </c>
      <c r="D49" s="251">
        <f>SUM(D46:D48)</f>
        <v>0</v>
      </c>
      <c r="E49" s="251">
        <f t="shared" ref="E49:G49" si="12">SUM(E46:E48)</f>
        <v>0</v>
      </c>
      <c r="F49" s="251">
        <f t="shared" si="12"/>
        <v>0</v>
      </c>
      <c r="G49" s="251">
        <f t="shared" si="12"/>
        <v>0</v>
      </c>
    </row>
    <row r="50" spans="1:8" ht="18.75" customHeight="1" x14ac:dyDescent="0.25">
      <c r="A50" s="546"/>
      <c r="B50" s="495" t="s">
        <v>128</v>
      </c>
      <c r="C50" s="495"/>
      <c r="D50" s="252" t="str">
        <f>IFERROR(D49/$C$49,"")</f>
        <v/>
      </c>
      <c r="E50" s="252" t="str">
        <f t="shared" ref="E50:F50" si="13">IFERROR(E49/$C$49,"")</f>
        <v/>
      </c>
      <c r="F50" s="252" t="str">
        <f t="shared" si="13"/>
        <v/>
      </c>
      <c r="G50" s="252" t="str">
        <f>IFERROR(G49/$C$49,"")</f>
        <v/>
      </c>
    </row>
    <row r="51" spans="1:8" ht="4.5" customHeight="1" x14ac:dyDescent="0.35">
      <c r="A51" s="548"/>
      <c r="B51" s="548"/>
      <c r="C51" s="530"/>
      <c r="D51" s="530"/>
      <c r="E51" s="530"/>
      <c r="F51" s="530"/>
      <c r="G51" s="530"/>
    </row>
    <row r="52" spans="1:8" ht="14.25" customHeight="1" x14ac:dyDescent="0.25">
      <c r="A52" s="546" t="s">
        <v>132</v>
      </c>
      <c r="B52" s="253" t="s">
        <v>122</v>
      </c>
      <c r="C52" s="254"/>
      <c r="D52" s="254"/>
      <c r="E52" s="254"/>
      <c r="F52" s="254"/>
      <c r="G52" s="254"/>
      <c r="H52" s="547" t="str">
        <f>IF(SUM(D52:G52)&lt;=C52,"","datos erróneos")</f>
        <v/>
      </c>
    </row>
    <row r="53" spans="1:8" ht="14.25" customHeight="1" x14ac:dyDescent="0.25">
      <c r="A53" s="546"/>
      <c r="B53" s="253" t="s">
        <v>123</v>
      </c>
      <c r="C53" s="254">
        <v>0</v>
      </c>
      <c r="D53" s="254">
        <v>0</v>
      </c>
      <c r="E53" s="254">
        <v>0</v>
      </c>
      <c r="F53" s="254">
        <v>0</v>
      </c>
      <c r="G53" s="254">
        <v>0</v>
      </c>
      <c r="H53" s="547" t="str">
        <f t="shared" ref="H53:H54" si="14">IF(SUM(D53:G53)&lt;=C53,"","datos erróneos")</f>
        <v/>
      </c>
    </row>
    <row r="54" spans="1:8" ht="14.25" customHeight="1" x14ac:dyDescent="0.25">
      <c r="A54" s="546"/>
      <c r="B54" s="253" t="s">
        <v>124</v>
      </c>
      <c r="C54" s="254">
        <v>0</v>
      </c>
      <c r="D54" s="254">
        <v>0</v>
      </c>
      <c r="E54" s="254">
        <v>0</v>
      </c>
      <c r="F54" s="254">
        <v>0</v>
      </c>
      <c r="G54" s="254">
        <v>0</v>
      </c>
      <c r="H54" s="547" t="str">
        <f t="shared" si="14"/>
        <v/>
      </c>
    </row>
    <row r="55" spans="1:8" ht="18.75" customHeight="1" x14ac:dyDescent="0.25">
      <c r="A55" s="546"/>
      <c r="B55" s="255" t="s">
        <v>126</v>
      </c>
      <c r="C55" s="249">
        <f>SUM(C52:C54)</f>
        <v>0</v>
      </c>
      <c r="D55" s="251">
        <f>SUM(D52:D54)</f>
        <v>0</v>
      </c>
      <c r="E55" s="251">
        <f t="shared" ref="E55:G55" si="15">SUM(E52:E54)</f>
        <v>0</v>
      </c>
      <c r="F55" s="251">
        <f t="shared" si="15"/>
        <v>0</v>
      </c>
      <c r="G55" s="251">
        <f t="shared" si="15"/>
        <v>0</v>
      </c>
    </row>
    <row r="56" spans="1:8" ht="18.75" customHeight="1" x14ac:dyDescent="0.25">
      <c r="A56" s="546"/>
      <c r="B56" s="495" t="s">
        <v>128</v>
      </c>
      <c r="C56" s="495"/>
      <c r="D56" s="252" t="str">
        <f>IFERROR(D55/$C$55,"")</f>
        <v/>
      </c>
      <c r="E56" s="252" t="str">
        <f t="shared" ref="E56" si="16">IFERROR(E55/$C$55,"")</f>
        <v/>
      </c>
      <c r="F56" s="252" t="str">
        <f>IFERROR(F55/$C$55,"")</f>
        <v/>
      </c>
      <c r="G56" s="252" t="str">
        <f>IFERROR(G55/$C$55,"")</f>
        <v/>
      </c>
    </row>
    <row r="57" spans="1:8" ht="4.5" customHeight="1" x14ac:dyDescent="0.35">
      <c r="A57" s="548"/>
      <c r="B57" s="548"/>
      <c r="C57" s="530"/>
      <c r="D57" s="530"/>
      <c r="E57" s="530"/>
      <c r="F57" s="530"/>
      <c r="G57" s="530"/>
    </row>
    <row r="58" spans="1:8" ht="14.25" customHeight="1" x14ac:dyDescent="0.25">
      <c r="A58" s="546" t="s">
        <v>133</v>
      </c>
      <c r="B58" s="253" t="s">
        <v>122</v>
      </c>
      <c r="C58" s="254">
        <v>0</v>
      </c>
      <c r="D58" s="254">
        <v>0</v>
      </c>
      <c r="E58" s="254">
        <v>0</v>
      </c>
      <c r="F58" s="254">
        <v>0</v>
      </c>
      <c r="G58" s="254">
        <v>0</v>
      </c>
      <c r="H58" s="547" t="str">
        <f>IF(SUM(D58:G58)&lt;=C58,"","datos erróneos")</f>
        <v/>
      </c>
    </row>
    <row r="59" spans="1:8" ht="14.25" customHeight="1" x14ac:dyDescent="0.25">
      <c r="A59" s="546"/>
      <c r="B59" s="253" t="s">
        <v>123</v>
      </c>
      <c r="C59" s="254">
        <v>0</v>
      </c>
      <c r="D59" s="254">
        <v>0</v>
      </c>
      <c r="E59" s="254">
        <v>0</v>
      </c>
      <c r="F59" s="254">
        <v>0</v>
      </c>
      <c r="G59" s="254">
        <v>0</v>
      </c>
      <c r="H59" s="547" t="str">
        <f t="shared" ref="H59:H60" si="17">IF(SUM(D59:G59)&lt;=C59,"","datos erróneos")</f>
        <v/>
      </c>
    </row>
    <row r="60" spans="1:8" ht="14.25" customHeight="1" x14ac:dyDescent="0.25">
      <c r="A60" s="546"/>
      <c r="B60" s="253" t="s">
        <v>124</v>
      </c>
      <c r="C60" s="254">
        <v>0</v>
      </c>
      <c r="D60" s="254">
        <v>0</v>
      </c>
      <c r="E60" s="254">
        <v>0</v>
      </c>
      <c r="F60" s="254">
        <v>0</v>
      </c>
      <c r="G60" s="254">
        <v>0</v>
      </c>
      <c r="H60" s="547" t="str">
        <f t="shared" si="17"/>
        <v/>
      </c>
    </row>
    <row r="61" spans="1:8" ht="18.75" customHeight="1" x14ac:dyDescent="0.25">
      <c r="A61" s="546"/>
      <c r="B61" s="255" t="s">
        <v>126</v>
      </c>
      <c r="C61" s="249">
        <f>SUM(C58:C60)</f>
        <v>0</v>
      </c>
      <c r="D61" s="251">
        <f>SUM(D58:D60)</f>
        <v>0</v>
      </c>
      <c r="E61" s="251">
        <f t="shared" ref="E61:G61" si="18">SUM(E58:E60)</f>
        <v>0</v>
      </c>
      <c r="F61" s="251">
        <f t="shared" si="18"/>
        <v>0</v>
      </c>
      <c r="G61" s="251">
        <f t="shared" si="18"/>
        <v>0</v>
      </c>
    </row>
    <row r="62" spans="1:8" ht="18.75" customHeight="1" x14ac:dyDescent="0.25">
      <c r="A62" s="546"/>
      <c r="B62" s="495" t="s">
        <v>128</v>
      </c>
      <c r="C62" s="495"/>
      <c r="D62" s="252" t="str">
        <f>IFERROR(D61/$C$61,"")</f>
        <v/>
      </c>
      <c r="E62" s="252" t="str">
        <f t="shared" ref="E62:G62" si="19">IFERROR(E61/$C$61,"")</f>
        <v/>
      </c>
      <c r="F62" s="252" t="str">
        <f>IFERROR(F61/$C$61,"")</f>
        <v/>
      </c>
      <c r="G62" s="252" t="str">
        <f t="shared" si="19"/>
        <v/>
      </c>
    </row>
    <row r="63" spans="1:8" ht="4.5" customHeight="1" x14ac:dyDescent="0.35">
      <c r="A63" s="548"/>
      <c r="B63" s="548"/>
      <c r="C63" s="530"/>
      <c r="D63" s="530"/>
      <c r="E63" s="530"/>
      <c r="F63" s="530"/>
      <c r="G63" s="530"/>
    </row>
    <row r="64" spans="1:8" ht="14.25" customHeight="1" x14ac:dyDescent="0.25">
      <c r="A64" s="546" t="s">
        <v>134</v>
      </c>
      <c r="B64" s="253" t="s">
        <v>122</v>
      </c>
      <c r="C64" s="254">
        <v>0</v>
      </c>
      <c r="D64" s="254">
        <v>0</v>
      </c>
      <c r="E64" s="254">
        <v>0</v>
      </c>
      <c r="F64" s="254">
        <v>0</v>
      </c>
      <c r="G64" s="254">
        <v>0</v>
      </c>
      <c r="H64" s="547" t="str">
        <f>IF(SUM(D64:G64)&lt;=C64,"","datos erróneos")</f>
        <v/>
      </c>
    </row>
    <row r="65" spans="1:8" ht="14.25" customHeight="1" x14ac:dyDescent="0.25">
      <c r="A65" s="546"/>
      <c r="B65" s="253" t="s">
        <v>123</v>
      </c>
      <c r="C65" s="254">
        <v>0</v>
      </c>
      <c r="D65" s="254">
        <v>0</v>
      </c>
      <c r="E65" s="254">
        <v>0</v>
      </c>
      <c r="F65" s="254">
        <v>0</v>
      </c>
      <c r="G65" s="254">
        <v>0</v>
      </c>
      <c r="H65" s="547" t="str">
        <f t="shared" ref="H65:H66" si="20">IF(SUM(D65:G65)&lt;=C65,"","datos erróneos")</f>
        <v/>
      </c>
    </row>
    <row r="66" spans="1:8" ht="14.25" customHeight="1" x14ac:dyDescent="0.25">
      <c r="A66" s="546"/>
      <c r="B66" s="253" t="s">
        <v>124</v>
      </c>
      <c r="C66" s="254">
        <v>0</v>
      </c>
      <c r="D66" s="254">
        <v>0</v>
      </c>
      <c r="E66" s="254">
        <v>0</v>
      </c>
      <c r="F66" s="254">
        <v>0</v>
      </c>
      <c r="G66" s="254">
        <v>0</v>
      </c>
      <c r="H66" s="547" t="str">
        <f t="shared" si="20"/>
        <v/>
      </c>
    </row>
    <row r="67" spans="1:8" ht="18.75" customHeight="1" x14ac:dyDescent="0.25">
      <c r="A67" s="546"/>
      <c r="B67" s="255" t="s">
        <v>126</v>
      </c>
      <c r="C67" s="249">
        <f>SUM(C64:C66)</f>
        <v>0</v>
      </c>
      <c r="D67" s="251">
        <f>SUM(D64:D66)</f>
        <v>0</v>
      </c>
      <c r="E67" s="251">
        <f t="shared" ref="E67:G67" si="21">SUM(E64:E66)</f>
        <v>0</v>
      </c>
      <c r="F67" s="251">
        <f t="shared" si="21"/>
        <v>0</v>
      </c>
      <c r="G67" s="251">
        <f t="shared" si="21"/>
        <v>0</v>
      </c>
    </row>
    <row r="68" spans="1:8" ht="18.75" customHeight="1" x14ac:dyDescent="0.25">
      <c r="A68" s="546"/>
      <c r="B68" s="495" t="s">
        <v>128</v>
      </c>
      <c r="C68" s="495"/>
      <c r="D68" s="252" t="str">
        <f>IFERROR(D67/$C$67,"")</f>
        <v/>
      </c>
      <c r="E68" s="252" t="str">
        <f t="shared" ref="E68:G68" si="22">IFERROR(E67/$C$67,"")</f>
        <v/>
      </c>
      <c r="F68" s="252" t="str">
        <f t="shared" si="22"/>
        <v/>
      </c>
      <c r="G68" s="252" t="str">
        <f t="shared" si="22"/>
        <v/>
      </c>
    </row>
    <row r="69" spans="1:8" ht="4.5" customHeight="1" x14ac:dyDescent="0.35">
      <c r="A69" s="548"/>
      <c r="B69" s="548"/>
      <c r="C69" s="530"/>
      <c r="D69" s="530"/>
      <c r="E69" s="530"/>
      <c r="F69" s="530"/>
      <c r="G69" s="530"/>
    </row>
    <row r="70" spans="1:8" ht="14.25" customHeight="1" x14ac:dyDescent="0.25">
      <c r="A70" s="546" t="s">
        <v>135</v>
      </c>
      <c r="B70" s="253" t="s">
        <v>122</v>
      </c>
      <c r="C70" s="254">
        <v>0</v>
      </c>
      <c r="D70" s="254">
        <v>0</v>
      </c>
      <c r="E70" s="254">
        <v>0</v>
      </c>
      <c r="F70" s="254">
        <v>0</v>
      </c>
      <c r="G70" s="254">
        <v>0</v>
      </c>
      <c r="H70" s="547" t="str">
        <f>IF(SUM(D70:G70)&lt;=C70,"","datos erróneos")</f>
        <v/>
      </c>
    </row>
    <row r="71" spans="1:8" ht="14.25" customHeight="1" x14ac:dyDescent="0.25">
      <c r="A71" s="546"/>
      <c r="B71" s="253" t="s">
        <v>123</v>
      </c>
      <c r="C71" s="254">
        <v>0</v>
      </c>
      <c r="D71" s="254">
        <v>0</v>
      </c>
      <c r="E71" s="254">
        <v>0</v>
      </c>
      <c r="F71" s="254">
        <v>0</v>
      </c>
      <c r="G71" s="254">
        <v>0</v>
      </c>
      <c r="H71" s="547" t="str">
        <f t="shared" ref="H71:H72" si="23">IF(SUM(D71:G71)&lt;=C71,"","datos erróneos")</f>
        <v/>
      </c>
    </row>
    <row r="72" spans="1:8" ht="14.25" customHeight="1" x14ac:dyDescent="0.25">
      <c r="A72" s="546"/>
      <c r="B72" s="253" t="s">
        <v>124</v>
      </c>
      <c r="C72" s="254">
        <v>0</v>
      </c>
      <c r="D72" s="254">
        <v>0</v>
      </c>
      <c r="E72" s="254">
        <v>0</v>
      </c>
      <c r="F72" s="254">
        <v>0</v>
      </c>
      <c r="G72" s="254">
        <v>0</v>
      </c>
      <c r="H72" s="547" t="str">
        <f t="shared" si="23"/>
        <v/>
      </c>
    </row>
    <row r="73" spans="1:8" ht="18.75" customHeight="1" x14ac:dyDescent="0.25">
      <c r="A73" s="546"/>
      <c r="B73" s="255" t="s">
        <v>126</v>
      </c>
      <c r="C73" s="249">
        <f>SUM(C70:C72)</f>
        <v>0</v>
      </c>
      <c r="D73" s="251">
        <f>SUM(D70:D72)</f>
        <v>0</v>
      </c>
      <c r="E73" s="251">
        <f t="shared" ref="E73:G73" si="24">SUM(E70:E72)</f>
        <v>0</v>
      </c>
      <c r="F73" s="251">
        <f t="shared" si="24"/>
        <v>0</v>
      </c>
      <c r="G73" s="251">
        <f t="shared" si="24"/>
        <v>0</v>
      </c>
    </row>
    <row r="74" spans="1:8" ht="18.75" customHeight="1" x14ac:dyDescent="0.25">
      <c r="A74" s="546"/>
      <c r="B74" s="495" t="s">
        <v>128</v>
      </c>
      <c r="C74" s="495"/>
      <c r="D74" s="252" t="str">
        <f>IFERROR(D73/$C$73,"")</f>
        <v/>
      </c>
      <c r="E74" s="252" t="str">
        <f t="shared" ref="E74:G74" si="25">IFERROR(E73/$C$73,"")</f>
        <v/>
      </c>
      <c r="F74" s="252" t="str">
        <f t="shared" si="25"/>
        <v/>
      </c>
      <c r="G74" s="252" t="str">
        <f t="shared" si="25"/>
        <v/>
      </c>
    </row>
    <row r="75" spans="1:8" ht="4.5" customHeight="1" x14ac:dyDescent="0.35">
      <c r="A75" s="548"/>
      <c r="B75" s="548"/>
      <c r="C75" s="530"/>
      <c r="D75" s="530"/>
      <c r="E75" s="530"/>
      <c r="F75" s="530"/>
      <c r="G75" s="530"/>
    </row>
    <row r="76" spans="1:8" ht="14.25" customHeight="1" x14ac:dyDescent="0.25">
      <c r="A76" s="546" t="s">
        <v>136</v>
      </c>
      <c r="B76" s="253" t="s">
        <v>122</v>
      </c>
      <c r="C76" s="254">
        <v>0</v>
      </c>
      <c r="D76" s="254">
        <v>0</v>
      </c>
      <c r="E76" s="254">
        <v>0</v>
      </c>
      <c r="F76" s="254">
        <v>0</v>
      </c>
      <c r="G76" s="254">
        <v>0</v>
      </c>
      <c r="H76" s="547" t="str">
        <f>IF(SUM(D76:G76)&lt;=C76,"","datos erróneos")</f>
        <v/>
      </c>
    </row>
    <row r="77" spans="1:8" ht="14.25" customHeight="1" x14ac:dyDescent="0.25">
      <c r="A77" s="546"/>
      <c r="B77" s="253" t="s">
        <v>123</v>
      </c>
      <c r="C77" s="254">
        <v>0</v>
      </c>
      <c r="D77" s="254">
        <v>0</v>
      </c>
      <c r="E77" s="254">
        <v>0</v>
      </c>
      <c r="F77" s="254">
        <v>0</v>
      </c>
      <c r="G77" s="254">
        <v>0</v>
      </c>
      <c r="H77" s="547" t="str">
        <f t="shared" ref="H77:H78" si="26">IF(SUM(D77:G77)&lt;=C77,"","datos erróneos")</f>
        <v/>
      </c>
    </row>
    <row r="78" spans="1:8" ht="14.25" customHeight="1" x14ac:dyDescent="0.25">
      <c r="A78" s="546"/>
      <c r="B78" s="253" t="s">
        <v>124</v>
      </c>
      <c r="C78" s="254">
        <v>0</v>
      </c>
      <c r="D78" s="254">
        <v>0</v>
      </c>
      <c r="E78" s="254">
        <v>0</v>
      </c>
      <c r="F78" s="254">
        <v>0</v>
      </c>
      <c r="G78" s="254">
        <v>0</v>
      </c>
      <c r="H78" s="547" t="str">
        <f t="shared" si="26"/>
        <v/>
      </c>
    </row>
    <row r="79" spans="1:8" ht="18.75" customHeight="1" x14ac:dyDescent="0.25">
      <c r="A79" s="546"/>
      <c r="B79" s="255" t="s">
        <v>126</v>
      </c>
      <c r="C79" s="249">
        <f>SUM(C76:C78)</f>
        <v>0</v>
      </c>
      <c r="D79" s="251">
        <f>SUM(D76:D78)</f>
        <v>0</v>
      </c>
      <c r="E79" s="251">
        <f t="shared" ref="E79:G79" si="27">SUM(E76:E78)</f>
        <v>0</v>
      </c>
      <c r="F79" s="251">
        <f t="shared" si="27"/>
        <v>0</v>
      </c>
      <c r="G79" s="251">
        <f t="shared" si="27"/>
        <v>0</v>
      </c>
    </row>
    <row r="80" spans="1:8" ht="18.75" customHeight="1" x14ac:dyDescent="0.25">
      <c r="A80" s="546"/>
      <c r="B80" s="495" t="s">
        <v>128</v>
      </c>
      <c r="C80" s="495"/>
      <c r="D80" s="252" t="str">
        <f>IFERROR(D79/$C$79,"")</f>
        <v/>
      </c>
      <c r="E80" s="252" t="str">
        <f t="shared" ref="E80:G80" si="28">IFERROR(E79/$C$79,"")</f>
        <v/>
      </c>
      <c r="F80" s="252" t="str">
        <f t="shared" si="28"/>
        <v/>
      </c>
      <c r="G80" s="252" t="str">
        <f t="shared" si="28"/>
        <v/>
      </c>
    </row>
    <row r="81" spans="1:8" ht="4.5" customHeight="1" x14ac:dyDescent="0.35">
      <c r="A81" s="548"/>
      <c r="B81" s="548"/>
      <c r="C81" s="530"/>
      <c r="D81" s="530"/>
      <c r="E81" s="530"/>
      <c r="F81" s="530"/>
      <c r="G81" s="530"/>
    </row>
    <row r="82" spans="1:8" ht="14.25" customHeight="1" x14ac:dyDescent="0.25">
      <c r="A82" s="546" t="s">
        <v>137</v>
      </c>
      <c r="B82" s="253" t="s">
        <v>122</v>
      </c>
      <c r="C82" s="254">
        <v>0</v>
      </c>
      <c r="D82" s="254">
        <v>0</v>
      </c>
      <c r="E82" s="254">
        <v>0</v>
      </c>
      <c r="F82" s="254">
        <v>0</v>
      </c>
      <c r="G82" s="254">
        <v>0</v>
      </c>
      <c r="H82" s="547" t="str">
        <f>IF(SUM(D82:G82)&lt;=C82,"","datos erróneos")</f>
        <v/>
      </c>
    </row>
    <row r="83" spans="1:8" ht="14.25" customHeight="1" x14ac:dyDescent="0.25">
      <c r="A83" s="546"/>
      <c r="B83" s="253" t="s">
        <v>123</v>
      </c>
      <c r="C83" s="254">
        <v>0</v>
      </c>
      <c r="D83" s="254">
        <v>0</v>
      </c>
      <c r="E83" s="254">
        <v>0</v>
      </c>
      <c r="F83" s="254">
        <v>0</v>
      </c>
      <c r="G83" s="254">
        <v>0</v>
      </c>
      <c r="H83" s="547" t="str">
        <f t="shared" ref="H83:H84" si="29">IF(SUM(D83:G83)&lt;=C83,"","datos erróneos")</f>
        <v/>
      </c>
    </row>
    <row r="84" spans="1:8" ht="14.25" customHeight="1" x14ac:dyDescent="0.25">
      <c r="A84" s="546"/>
      <c r="B84" s="253" t="s">
        <v>124</v>
      </c>
      <c r="C84" s="254">
        <v>0</v>
      </c>
      <c r="D84" s="254">
        <v>0</v>
      </c>
      <c r="E84" s="254">
        <v>0</v>
      </c>
      <c r="F84" s="254">
        <v>0</v>
      </c>
      <c r="G84" s="254">
        <v>0</v>
      </c>
      <c r="H84" s="547" t="str">
        <f t="shared" si="29"/>
        <v/>
      </c>
    </row>
    <row r="85" spans="1:8" ht="18.75" customHeight="1" x14ac:dyDescent="0.25">
      <c r="A85" s="546"/>
      <c r="B85" s="255" t="s">
        <v>126</v>
      </c>
      <c r="C85" s="249">
        <f>SUM(C82:C84)</f>
        <v>0</v>
      </c>
      <c r="D85" s="251">
        <f>SUM(D82:D84)</f>
        <v>0</v>
      </c>
      <c r="E85" s="251">
        <f t="shared" ref="E85:G85" si="30">SUM(E82:E84)</f>
        <v>0</v>
      </c>
      <c r="F85" s="251">
        <f t="shared" si="30"/>
        <v>0</v>
      </c>
      <c r="G85" s="251">
        <f t="shared" si="30"/>
        <v>0</v>
      </c>
    </row>
    <row r="86" spans="1:8" ht="18.75" customHeight="1" x14ac:dyDescent="0.25">
      <c r="A86" s="546"/>
      <c r="B86" s="495" t="s">
        <v>128</v>
      </c>
      <c r="C86" s="495"/>
      <c r="D86" s="252" t="str">
        <f>IFERROR(D85/$C$85,"")</f>
        <v/>
      </c>
      <c r="E86" s="252" t="str">
        <f t="shared" ref="E86:F86" si="31">IFERROR(E85/$C$85,"")</f>
        <v/>
      </c>
      <c r="F86" s="252" t="str">
        <f t="shared" si="31"/>
        <v/>
      </c>
      <c r="G86" s="252" t="str">
        <f>IFERROR(G85/$C$85,"")</f>
        <v/>
      </c>
    </row>
    <row r="87" spans="1:8" ht="4.5" customHeight="1" x14ac:dyDescent="0.35">
      <c r="A87" s="548"/>
      <c r="B87" s="548"/>
      <c r="C87" s="530"/>
      <c r="D87" s="530"/>
      <c r="E87" s="530"/>
      <c r="F87" s="530"/>
      <c r="G87" s="530"/>
    </row>
    <row r="88" spans="1:8" ht="14.25" customHeight="1" x14ac:dyDescent="0.25">
      <c r="A88" s="546" t="s">
        <v>138</v>
      </c>
      <c r="B88" s="253" t="s">
        <v>122</v>
      </c>
      <c r="C88" s="254">
        <v>0</v>
      </c>
      <c r="D88" s="254">
        <v>0</v>
      </c>
      <c r="E88" s="254">
        <v>0</v>
      </c>
      <c r="F88" s="254">
        <v>0</v>
      </c>
      <c r="G88" s="254">
        <v>0</v>
      </c>
      <c r="H88" s="547" t="str">
        <f>IF(SUM(D88:G88)&lt;=C88,"","datos erróneos")</f>
        <v/>
      </c>
    </row>
    <row r="89" spans="1:8" ht="14.25" customHeight="1" x14ac:dyDescent="0.25">
      <c r="A89" s="546"/>
      <c r="B89" s="253" t="s">
        <v>123</v>
      </c>
      <c r="C89" s="254">
        <v>0</v>
      </c>
      <c r="D89" s="254">
        <v>0</v>
      </c>
      <c r="E89" s="254">
        <v>0</v>
      </c>
      <c r="F89" s="254">
        <v>0</v>
      </c>
      <c r="G89" s="254">
        <v>0</v>
      </c>
      <c r="H89" s="547" t="str">
        <f t="shared" ref="H89:H90" si="32">IF(SUM(D89:G89)&lt;=C89,"","datos erróneos")</f>
        <v/>
      </c>
    </row>
    <row r="90" spans="1:8" ht="14.25" customHeight="1" x14ac:dyDescent="0.25">
      <c r="A90" s="546"/>
      <c r="B90" s="253" t="s">
        <v>124</v>
      </c>
      <c r="C90" s="254">
        <v>0</v>
      </c>
      <c r="D90" s="254">
        <v>0</v>
      </c>
      <c r="E90" s="254">
        <v>0</v>
      </c>
      <c r="F90" s="254">
        <v>0</v>
      </c>
      <c r="G90" s="254">
        <v>0</v>
      </c>
      <c r="H90" s="547" t="str">
        <f t="shared" si="32"/>
        <v/>
      </c>
    </row>
    <row r="91" spans="1:8" ht="18.75" customHeight="1" x14ac:dyDescent="0.25">
      <c r="A91" s="546"/>
      <c r="B91" s="255" t="s">
        <v>126</v>
      </c>
      <c r="C91" s="249">
        <f>SUM(C88:C90)</f>
        <v>0</v>
      </c>
      <c r="D91" s="251">
        <f>SUM(D88:D90)</f>
        <v>0</v>
      </c>
      <c r="E91" s="251">
        <f t="shared" ref="E91:G91" si="33">SUM(E88:E90)</f>
        <v>0</v>
      </c>
      <c r="F91" s="251">
        <f t="shared" si="33"/>
        <v>0</v>
      </c>
      <c r="G91" s="251">
        <f t="shared" si="33"/>
        <v>0</v>
      </c>
    </row>
    <row r="92" spans="1:8" ht="18.75" customHeight="1" x14ac:dyDescent="0.25">
      <c r="A92" s="546"/>
      <c r="B92" s="495" t="s">
        <v>128</v>
      </c>
      <c r="C92" s="495"/>
      <c r="D92" s="252" t="str">
        <f>IFERROR(D91/$C$91,"")</f>
        <v/>
      </c>
      <c r="E92" s="252" t="str">
        <f t="shared" ref="E92:G92" si="34">IFERROR(E91/$C$91,"")</f>
        <v/>
      </c>
      <c r="F92" s="252" t="str">
        <f>IFERROR(F91/$C$91,"")</f>
        <v/>
      </c>
      <c r="G92" s="252" t="str">
        <f t="shared" si="34"/>
        <v/>
      </c>
    </row>
    <row r="93" spans="1:8" ht="4.5" customHeight="1" x14ac:dyDescent="0.35">
      <c r="A93" s="548"/>
      <c r="B93" s="548"/>
      <c r="C93" s="530"/>
      <c r="D93" s="530"/>
      <c r="E93" s="530"/>
      <c r="F93" s="530"/>
      <c r="G93" s="530"/>
    </row>
    <row r="94" spans="1:8" ht="10.5" customHeight="1" x14ac:dyDescent="0.25">
      <c r="C94" s="145"/>
      <c r="D94" s="145"/>
      <c r="E94" s="145"/>
      <c r="F94" s="145"/>
      <c r="G94" s="145"/>
    </row>
    <row r="95" spans="1:8" x14ac:dyDescent="0.25">
      <c r="C95" s="145"/>
      <c r="D95" s="145"/>
      <c r="E95" s="145"/>
      <c r="F95" s="145"/>
      <c r="G95" s="145"/>
    </row>
    <row r="96" spans="1:8" x14ac:dyDescent="0.25">
      <c r="C96" s="145"/>
      <c r="D96" s="145"/>
      <c r="E96" s="145"/>
      <c r="F96" s="145"/>
      <c r="G96" s="145"/>
    </row>
    <row r="97" spans="3:7" x14ac:dyDescent="0.25">
      <c r="C97" s="145"/>
      <c r="D97" s="145"/>
      <c r="E97" s="145"/>
      <c r="F97" s="145"/>
      <c r="G97" s="145"/>
    </row>
    <row r="98" spans="3:7" x14ac:dyDescent="0.25">
      <c r="C98" s="145"/>
      <c r="D98" s="145"/>
      <c r="E98" s="145"/>
      <c r="F98" s="145"/>
      <c r="G98" s="145"/>
    </row>
    <row r="99" spans="3:7" x14ac:dyDescent="0.25">
      <c r="C99" s="145"/>
      <c r="D99" s="145"/>
      <c r="E99" s="145"/>
      <c r="F99" s="145"/>
      <c r="G99" s="145"/>
    </row>
    <row r="100" spans="3:7" x14ac:dyDescent="0.25">
      <c r="C100" s="145"/>
      <c r="D100" s="145"/>
      <c r="E100" s="145"/>
      <c r="F100" s="145"/>
      <c r="G100" s="145"/>
    </row>
    <row r="101" spans="3:7" x14ac:dyDescent="0.25">
      <c r="C101" s="145"/>
      <c r="D101" s="145"/>
      <c r="E101" s="145"/>
      <c r="F101" s="145"/>
      <c r="G101" s="145"/>
    </row>
    <row r="102" spans="3:7" x14ac:dyDescent="0.25">
      <c r="C102" s="145"/>
      <c r="D102" s="145"/>
      <c r="E102" s="145"/>
      <c r="F102" s="145"/>
      <c r="G102" s="145"/>
    </row>
    <row r="103" spans="3:7" x14ac:dyDescent="0.25">
      <c r="C103" s="145"/>
      <c r="D103" s="145"/>
      <c r="E103" s="145"/>
      <c r="F103" s="145"/>
      <c r="G103" s="145"/>
    </row>
    <row r="104" spans="3:7" x14ac:dyDescent="0.25">
      <c r="C104" s="145"/>
      <c r="D104" s="145"/>
      <c r="E104" s="145"/>
      <c r="F104" s="145"/>
      <c r="G104" s="145"/>
    </row>
    <row r="105" spans="3:7" x14ac:dyDescent="0.25">
      <c r="C105" s="145"/>
      <c r="D105" s="145"/>
      <c r="E105" s="145"/>
      <c r="F105" s="145"/>
      <c r="G105" s="145"/>
    </row>
    <row r="106" spans="3:7" x14ac:dyDescent="0.25">
      <c r="C106" s="145"/>
      <c r="D106" s="145"/>
      <c r="E106" s="145"/>
      <c r="F106" s="145"/>
      <c r="G106" s="145"/>
    </row>
    <row r="107" spans="3:7" x14ac:dyDescent="0.25">
      <c r="C107" s="145"/>
      <c r="D107" s="145"/>
      <c r="E107" s="145"/>
      <c r="F107" s="145"/>
      <c r="G107" s="145"/>
    </row>
    <row r="108" spans="3:7" x14ac:dyDescent="0.25">
      <c r="C108" s="145"/>
      <c r="D108" s="145"/>
      <c r="E108" s="145"/>
      <c r="F108" s="145"/>
      <c r="G108" s="145"/>
    </row>
    <row r="109" spans="3:7" x14ac:dyDescent="0.25">
      <c r="C109" s="145"/>
      <c r="D109" s="145"/>
      <c r="E109" s="145"/>
      <c r="F109" s="145"/>
      <c r="G109" s="145"/>
    </row>
    <row r="110" spans="3:7" x14ac:dyDescent="0.25">
      <c r="C110" s="145"/>
      <c r="D110" s="145"/>
      <c r="E110" s="145"/>
      <c r="F110" s="145"/>
      <c r="G110" s="145"/>
    </row>
    <row r="111" spans="3:7" x14ac:dyDescent="0.25">
      <c r="C111" s="145"/>
      <c r="D111" s="145"/>
      <c r="E111" s="145"/>
      <c r="F111" s="145"/>
      <c r="G111" s="145"/>
    </row>
    <row r="112" spans="3:7" x14ac:dyDescent="0.25">
      <c r="C112" s="145"/>
      <c r="D112" s="145"/>
      <c r="E112" s="145"/>
      <c r="F112" s="145"/>
      <c r="G112" s="145"/>
    </row>
    <row r="113" spans="3:7" x14ac:dyDescent="0.25">
      <c r="C113" s="145"/>
      <c r="D113" s="145"/>
      <c r="E113" s="145"/>
      <c r="F113" s="145"/>
      <c r="G113" s="145"/>
    </row>
    <row r="114" spans="3:7" x14ac:dyDescent="0.25">
      <c r="C114" s="145"/>
      <c r="D114" s="145"/>
      <c r="E114" s="145"/>
      <c r="F114" s="145"/>
      <c r="G114" s="145"/>
    </row>
    <row r="115" spans="3:7" x14ac:dyDescent="0.25">
      <c r="C115" s="145"/>
      <c r="D115" s="145"/>
      <c r="E115" s="145"/>
      <c r="F115" s="145"/>
      <c r="G115" s="145"/>
    </row>
    <row r="116" spans="3:7" x14ac:dyDescent="0.25">
      <c r="C116" s="145"/>
      <c r="D116" s="145"/>
      <c r="E116" s="145"/>
      <c r="F116" s="145"/>
      <c r="G116" s="145"/>
    </row>
    <row r="117" spans="3:7" x14ac:dyDescent="0.25">
      <c r="C117" s="145"/>
      <c r="D117" s="145"/>
      <c r="E117" s="145"/>
      <c r="F117" s="145"/>
      <c r="G117" s="145"/>
    </row>
    <row r="118" spans="3:7" x14ac:dyDescent="0.25">
      <c r="C118" s="145"/>
      <c r="D118" s="145"/>
      <c r="E118" s="145"/>
      <c r="F118" s="145"/>
      <c r="G118" s="145"/>
    </row>
    <row r="119" spans="3:7" x14ac:dyDescent="0.25">
      <c r="C119" s="145"/>
      <c r="D119" s="145"/>
      <c r="E119" s="145"/>
      <c r="F119" s="145"/>
      <c r="G119" s="145"/>
    </row>
    <row r="120" spans="3:7" x14ac:dyDescent="0.25">
      <c r="C120" s="145"/>
      <c r="D120" s="145"/>
      <c r="E120" s="145"/>
      <c r="F120" s="145"/>
      <c r="G120" s="145"/>
    </row>
    <row r="121" spans="3:7" x14ac:dyDescent="0.25">
      <c r="C121" s="145"/>
      <c r="D121" s="145"/>
      <c r="E121" s="145"/>
      <c r="F121" s="145"/>
      <c r="G121" s="145"/>
    </row>
    <row r="122" spans="3:7" x14ac:dyDescent="0.25">
      <c r="C122" s="145"/>
      <c r="D122" s="145"/>
      <c r="E122" s="145"/>
      <c r="F122" s="145"/>
      <c r="G122" s="145"/>
    </row>
    <row r="123" spans="3:7" x14ac:dyDescent="0.25">
      <c r="C123" s="145"/>
      <c r="D123" s="145"/>
      <c r="E123" s="145"/>
      <c r="F123" s="145"/>
      <c r="G123" s="145"/>
    </row>
    <row r="124" spans="3:7" x14ac:dyDescent="0.25">
      <c r="C124" s="145"/>
      <c r="D124" s="145"/>
      <c r="E124" s="145"/>
      <c r="F124" s="145"/>
      <c r="G124" s="145"/>
    </row>
    <row r="125" spans="3:7" ht="12" customHeight="1" x14ac:dyDescent="0.25">
      <c r="C125" s="145"/>
      <c r="D125" s="145"/>
      <c r="E125" s="145"/>
      <c r="F125" s="145"/>
      <c r="G125" s="145"/>
    </row>
    <row r="126" spans="3:7" ht="18.75" customHeight="1" x14ac:dyDescent="0.25">
      <c r="C126" s="145"/>
      <c r="D126" s="145"/>
      <c r="E126" s="145"/>
      <c r="F126" s="145"/>
      <c r="G126" s="145"/>
    </row>
    <row r="127" spans="3:7" ht="8.25" customHeight="1" x14ac:dyDescent="0.25">
      <c r="C127" s="145"/>
      <c r="D127" s="145"/>
      <c r="E127" s="145"/>
      <c r="F127" s="145"/>
      <c r="G127" s="145"/>
    </row>
    <row r="128" spans="3:7" x14ac:dyDescent="0.25">
      <c r="C128" s="145"/>
      <c r="D128" s="145"/>
      <c r="E128" s="145"/>
      <c r="F128" s="145"/>
      <c r="G128" s="145"/>
    </row>
    <row r="129" spans="3:7" ht="10.5" customHeight="1" x14ac:dyDescent="0.25">
      <c r="C129" s="145"/>
      <c r="D129" s="145"/>
      <c r="E129" s="145"/>
      <c r="F129" s="145"/>
      <c r="G129" s="145"/>
    </row>
    <row r="130" spans="3:7" x14ac:dyDescent="0.25">
      <c r="C130" s="145"/>
      <c r="D130" s="145"/>
      <c r="E130" s="145"/>
      <c r="F130" s="145"/>
      <c r="G130" s="145"/>
    </row>
    <row r="131" spans="3:7" x14ac:dyDescent="0.25">
      <c r="C131" s="145"/>
      <c r="D131" s="145"/>
      <c r="E131" s="145"/>
      <c r="F131" s="145"/>
      <c r="G131" s="145"/>
    </row>
    <row r="132" spans="3:7" x14ac:dyDescent="0.25">
      <c r="C132" s="145"/>
      <c r="D132" s="145"/>
      <c r="E132" s="145"/>
      <c r="F132" s="145"/>
      <c r="G132" s="145"/>
    </row>
    <row r="133" spans="3:7" x14ac:dyDescent="0.25">
      <c r="C133" s="145"/>
      <c r="D133" s="145"/>
      <c r="E133" s="145"/>
      <c r="F133" s="145"/>
      <c r="G133" s="145"/>
    </row>
    <row r="134" spans="3:7" x14ac:dyDescent="0.25">
      <c r="C134" s="145"/>
      <c r="D134" s="145"/>
      <c r="E134" s="145"/>
      <c r="F134" s="145"/>
      <c r="G134" s="145"/>
    </row>
    <row r="135" spans="3:7" x14ac:dyDescent="0.25">
      <c r="C135" s="145"/>
      <c r="D135" s="145"/>
      <c r="E135" s="145"/>
      <c r="F135" s="145"/>
      <c r="G135" s="145"/>
    </row>
    <row r="136" spans="3:7" x14ac:dyDescent="0.25">
      <c r="C136" s="145"/>
      <c r="D136" s="145"/>
      <c r="E136" s="145"/>
      <c r="F136" s="145"/>
      <c r="G136" s="145"/>
    </row>
    <row r="137" spans="3:7" x14ac:dyDescent="0.25">
      <c r="C137" s="145"/>
      <c r="D137" s="145"/>
      <c r="E137" s="145"/>
      <c r="F137" s="145"/>
      <c r="G137" s="145"/>
    </row>
    <row r="138" spans="3:7" x14ac:dyDescent="0.25">
      <c r="C138" s="145"/>
      <c r="D138" s="145"/>
      <c r="E138" s="145"/>
      <c r="F138" s="145"/>
      <c r="G138" s="145"/>
    </row>
    <row r="139" spans="3:7" x14ac:dyDescent="0.25">
      <c r="C139" s="145"/>
      <c r="D139" s="145"/>
      <c r="E139" s="145"/>
      <c r="F139" s="145"/>
      <c r="G139" s="145"/>
    </row>
    <row r="140" spans="3:7" x14ac:dyDescent="0.25">
      <c r="C140" s="145"/>
      <c r="D140" s="145"/>
      <c r="E140" s="145"/>
      <c r="F140" s="145"/>
      <c r="G140" s="145"/>
    </row>
    <row r="141" spans="3:7" x14ac:dyDescent="0.25">
      <c r="C141" s="145"/>
      <c r="D141" s="145"/>
      <c r="E141" s="145"/>
      <c r="F141" s="145"/>
      <c r="G141" s="145"/>
    </row>
    <row r="142" spans="3:7" x14ac:dyDescent="0.25">
      <c r="C142" s="145"/>
      <c r="D142" s="145"/>
      <c r="E142" s="145"/>
      <c r="F142" s="145"/>
      <c r="G142" s="145"/>
    </row>
    <row r="143" spans="3:7" x14ac:dyDescent="0.25">
      <c r="C143" s="145"/>
      <c r="D143" s="145"/>
      <c r="E143" s="145"/>
      <c r="F143" s="145"/>
      <c r="G143" s="145"/>
    </row>
    <row r="144" spans="3:7" x14ac:dyDescent="0.25">
      <c r="C144" s="145"/>
      <c r="D144" s="145"/>
      <c r="E144" s="145"/>
      <c r="F144" s="145"/>
      <c r="G144" s="145"/>
    </row>
    <row r="145" spans="3:7" x14ac:dyDescent="0.25">
      <c r="C145" s="145"/>
      <c r="D145" s="145"/>
      <c r="E145" s="145"/>
      <c r="F145" s="145"/>
      <c r="G145" s="145"/>
    </row>
    <row r="146" spans="3:7" x14ac:dyDescent="0.25">
      <c r="C146" s="145"/>
      <c r="D146" s="145"/>
      <c r="E146" s="145"/>
      <c r="F146" s="145"/>
      <c r="G146" s="145"/>
    </row>
    <row r="147" spans="3:7" x14ac:dyDescent="0.25">
      <c r="C147" s="145"/>
      <c r="D147" s="145"/>
      <c r="E147" s="145"/>
      <c r="F147" s="145"/>
      <c r="G147" s="145"/>
    </row>
    <row r="148" spans="3:7" x14ac:dyDescent="0.25">
      <c r="C148" s="145"/>
      <c r="D148" s="145"/>
      <c r="E148" s="145"/>
      <c r="F148" s="145"/>
      <c r="G148" s="145"/>
    </row>
    <row r="149" spans="3:7" x14ac:dyDescent="0.25">
      <c r="C149" s="145"/>
      <c r="D149" s="145"/>
      <c r="E149" s="145"/>
      <c r="F149" s="145"/>
      <c r="G149" s="145"/>
    </row>
    <row r="150" spans="3:7" x14ac:dyDescent="0.25">
      <c r="C150" s="145"/>
      <c r="D150" s="145"/>
      <c r="E150" s="145"/>
      <c r="F150" s="145"/>
      <c r="G150" s="145"/>
    </row>
    <row r="151" spans="3:7" x14ac:dyDescent="0.25">
      <c r="C151" s="145"/>
      <c r="D151" s="145"/>
      <c r="E151" s="145"/>
      <c r="F151" s="145"/>
      <c r="G151" s="145"/>
    </row>
    <row r="152" spans="3:7" x14ac:dyDescent="0.25">
      <c r="C152" s="145"/>
      <c r="D152" s="145"/>
      <c r="E152" s="145"/>
      <c r="F152" s="145"/>
      <c r="G152" s="145"/>
    </row>
    <row r="153" spans="3:7" x14ac:dyDescent="0.25">
      <c r="C153" s="145"/>
      <c r="D153" s="145"/>
      <c r="E153" s="145"/>
      <c r="F153" s="145"/>
      <c r="G153" s="145"/>
    </row>
    <row r="154" spans="3:7" x14ac:dyDescent="0.25">
      <c r="C154" s="145"/>
      <c r="D154" s="145"/>
      <c r="E154" s="145"/>
      <c r="F154" s="145"/>
      <c r="G154" s="145"/>
    </row>
    <row r="155" spans="3:7" x14ac:dyDescent="0.25">
      <c r="C155" s="145"/>
      <c r="D155" s="145"/>
      <c r="E155" s="145"/>
      <c r="F155" s="145"/>
      <c r="G155" s="145"/>
    </row>
    <row r="156" spans="3:7" x14ac:dyDescent="0.25">
      <c r="C156" s="145"/>
      <c r="D156" s="145"/>
      <c r="E156" s="145"/>
      <c r="F156" s="145"/>
      <c r="G156" s="145"/>
    </row>
  </sheetData>
  <sheetProtection algorithmName="SHA-512" hashValue="AzEdmiuYXLkeKKqOrxCKTjFLRoxS3I73mgi7hKtJO95T+fSFHYg/hNrGERBHsb4624L709SwUy7L8ZQx1SfkEQ==" saltValue="M64GkG4snEgOrZYBb4ciLw==" spinCount="100000" sheet="1" objects="1" scenarios="1"/>
  <mergeCells count="39">
    <mergeCell ref="A1:H1"/>
    <mergeCell ref="A2:H2"/>
    <mergeCell ref="A3:E3"/>
    <mergeCell ref="F3:G3"/>
    <mergeCell ref="A82:A86"/>
    <mergeCell ref="B86:C86"/>
    <mergeCell ref="A5:G5"/>
    <mergeCell ref="A40:A44"/>
    <mergeCell ref="B44:C44"/>
    <mergeCell ref="A46:A50"/>
    <mergeCell ref="B50:C50"/>
    <mergeCell ref="A52:A56"/>
    <mergeCell ref="B56:C56"/>
    <mergeCell ref="A34:A38"/>
    <mergeCell ref="B38:C38"/>
    <mergeCell ref="B21:B22"/>
    <mergeCell ref="A88:A92"/>
    <mergeCell ref="B92:C92"/>
    <mergeCell ref="A58:A62"/>
    <mergeCell ref="B62:C62"/>
    <mergeCell ref="A64:A68"/>
    <mergeCell ref="B68:C68"/>
    <mergeCell ref="A70:A74"/>
    <mergeCell ref="B74:C74"/>
    <mergeCell ref="A76:A80"/>
    <mergeCell ref="B80:C80"/>
    <mergeCell ref="A7:G8"/>
    <mergeCell ref="B32:B33"/>
    <mergeCell ref="A32:A33"/>
    <mergeCell ref="B27:C27"/>
    <mergeCell ref="A21:A27"/>
    <mergeCell ref="A19:D19"/>
    <mergeCell ref="C21:C22"/>
    <mergeCell ref="C32:C33"/>
    <mergeCell ref="D21:G21"/>
    <mergeCell ref="D32:G32"/>
    <mergeCell ref="A30:G30"/>
    <mergeCell ref="A31:G31"/>
    <mergeCell ref="A10:A15"/>
  </mergeCells>
  <dataValidations count="1">
    <dataValidation type="whole" operator="greaterThanOrEqual" allowBlank="1" showInputMessage="1" showErrorMessage="1" sqref="D34:G36 D82:G84 D76:G78 D70:G72 D64:G66 D58:G60 D52:G54 D46:G48 D40:G42 D88:G90">
      <formula1>0</formula1>
    </dataValidation>
  </dataValidations>
  <hyperlinks>
    <hyperlink ref="B6" r:id="rId1"/>
    <hyperlink ref="I1" location="Inicio!A1" display="Ir a Tabla de contenido"/>
  </hyperlinks>
  <pageMargins left="0.7" right="0.7" top="0.75" bottom="0.75" header="0.3" footer="0.3"/>
  <pageSetup paperSize="9" scale="55"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77"/>
  <sheetViews>
    <sheetView showGridLines="0" zoomScale="80" zoomScaleNormal="80" workbookViewId="0">
      <pane ySplit="5" topLeftCell="A6" activePane="bottomLeft" state="frozen"/>
      <selection pane="bottomLeft" activeCell="I15" sqref="I15"/>
    </sheetView>
  </sheetViews>
  <sheetFormatPr baseColWidth="10" defaultRowHeight="15" x14ac:dyDescent="0.25"/>
  <cols>
    <col min="1" max="1" width="5.28515625" style="21" customWidth="1"/>
    <col min="2" max="2" width="40.140625" style="21" customWidth="1"/>
    <col min="3" max="3" width="41.5703125" style="21" customWidth="1"/>
    <col min="4" max="4" width="12.5703125" style="21" customWidth="1"/>
    <col min="5" max="5" width="13.85546875" style="21" customWidth="1"/>
    <col min="6" max="6" width="24" style="21" customWidth="1"/>
    <col min="7" max="8" width="12.85546875" style="21" customWidth="1"/>
    <col min="9" max="9" width="29" style="21" customWidth="1"/>
    <col min="10" max="10" width="15.42578125" style="21" customWidth="1"/>
    <col min="11" max="11" width="42.28515625" style="21" customWidth="1"/>
    <col min="12" max="12" width="11.42578125" style="21"/>
  </cols>
  <sheetData>
    <row r="1" spans="1:11" ht="25.5" customHeight="1" x14ac:dyDescent="0.35">
      <c r="A1" s="324" t="s">
        <v>253</v>
      </c>
      <c r="B1" s="324"/>
      <c r="C1" s="324"/>
      <c r="D1" s="324"/>
      <c r="E1" s="324"/>
      <c r="F1" s="324"/>
      <c r="G1" s="324"/>
      <c r="H1" s="65"/>
      <c r="I1" s="65"/>
      <c r="J1" s="20" t="s">
        <v>63</v>
      </c>
    </row>
    <row r="2" spans="1:11" ht="20.25" customHeight="1" thickBot="1" x14ac:dyDescent="0.3">
      <c r="A2" s="499" t="s">
        <v>254</v>
      </c>
      <c r="B2" s="499"/>
      <c r="C2" s="499"/>
      <c r="D2" s="499"/>
      <c r="E2" s="499"/>
      <c r="F2" s="499"/>
      <c r="G2" s="499"/>
      <c r="H2" s="499"/>
      <c r="I2" s="65"/>
      <c r="J2" s="65"/>
      <c r="K2" s="20"/>
    </row>
    <row r="3" spans="1:11" ht="27" thickTop="1" x14ac:dyDescent="0.4">
      <c r="A3" s="386" t="s">
        <v>187</v>
      </c>
      <c r="B3" s="386"/>
      <c r="C3" s="386"/>
      <c r="D3" s="386"/>
      <c r="E3" s="386"/>
      <c r="F3" s="386"/>
      <c r="G3" s="386"/>
      <c r="H3" s="386"/>
      <c r="I3" s="386"/>
      <c r="J3" s="386"/>
      <c r="K3" s="386"/>
    </row>
    <row r="4" spans="1:11" ht="21" customHeight="1" x14ac:dyDescent="0.35">
      <c r="A4" s="198" t="s">
        <v>339</v>
      </c>
      <c r="B4" s="29"/>
      <c r="C4" s="29"/>
      <c r="D4" s="29"/>
      <c r="E4" s="29"/>
      <c r="F4" s="39"/>
      <c r="G4" s="39"/>
      <c r="H4" s="29"/>
      <c r="I4" s="29"/>
      <c r="J4" s="29"/>
      <c r="K4" s="29"/>
    </row>
    <row r="5" spans="1:11" ht="48" customHeight="1" x14ac:dyDescent="0.3">
      <c r="A5" s="501" t="s">
        <v>356</v>
      </c>
      <c r="B5" s="501"/>
      <c r="C5" s="501"/>
      <c r="D5" s="501"/>
      <c r="E5" s="501"/>
      <c r="F5" s="501"/>
      <c r="G5" s="501"/>
      <c r="H5" s="501"/>
      <c r="I5" s="501"/>
      <c r="J5" s="74"/>
      <c r="K5" s="74"/>
    </row>
    <row r="6" spans="1:11" ht="7.5" customHeight="1" x14ac:dyDescent="0.25"/>
    <row r="7" spans="1:11" ht="29.25" x14ac:dyDescent="0.25">
      <c r="A7" s="133" t="s">
        <v>255</v>
      </c>
    </row>
    <row r="8" spans="1:11" ht="23.25" customHeight="1" x14ac:dyDescent="0.45">
      <c r="B8" s="66"/>
      <c r="D8" s="66"/>
      <c r="E8" s="66"/>
      <c r="F8" s="66"/>
      <c r="K8" s="66"/>
    </row>
    <row r="9" spans="1:11" ht="32.25" customHeight="1" x14ac:dyDescent="0.25">
      <c r="B9" s="505" t="s">
        <v>225</v>
      </c>
      <c r="C9" s="505"/>
      <c r="D9" s="505"/>
      <c r="E9" s="505"/>
      <c r="F9" s="503" t="s">
        <v>164</v>
      </c>
      <c r="G9" s="504"/>
      <c r="H9" s="504"/>
      <c r="I9" s="504"/>
      <c r="J9" s="504"/>
      <c r="K9" s="504"/>
    </row>
    <row r="10" spans="1:11" x14ac:dyDescent="0.25">
      <c r="B10" s="120" t="s">
        <v>165</v>
      </c>
      <c r="C10" s="120" t="s">
        <v>166</v>
      </c>
      <c r="D10" s="121" t="s">
        <v>24</v>
      </c>
      <c r="E10" s="121" t="s">
        <v>167</v>
      </c>
      <c r="F10" s="67"/>
      <c r="G10" s="67"/>
      <c r="J10" s="67"/>
      <c r="K10" s="67"/>
    </row>
    <row r="11" spans="1:11" x14ac:dyDescent="0.25">
      <c r="B11" s="89">
        <v>0</v>
      </c>
      <c r="C11" s="68" t="s">
        <v>168</v>
      </c>
      <c r="D11" s="69">
        <f>COUNTIF(J23:J47,"Implementada totalmente")</f>
        <v>0</v>
      </c>
      <c r="E11" s="90" t="str">
        <f>IFERROR(D11/B11,"")</f>
        <v/>
      </c>
      <c r="F11" s="67"/>
      <c r="G11" s="502" t="s">
        <v>213</v>
      </c>
      <c r="H11" s="508" t="str">
        <f>IF(B11=0,"100%",D11/B11)</f>
        <v>100%</v>
      </c>
      <c r="J11" s="67"/>
      <c r="K11" s="67"/>
    </row>
    <row r="12" spans="1:11" x14ac:dyDescent="0.25">
      <c r="B12" s="506" t="s">
        <v>170</v>
      </c>
      <c r="C12" s="68" t="s">
        <v>171</v>
      </c>
      <c r="D12" s="69">
        <f>COUNTIF(J23:J47,"Implementada parcialmente")</f>
        <v>0</v>
      </c>
      <c r="E12" s="90" t="str">
        <f>IFERROR(D12/B11,"")</f>
        <v/>
      </c>
      <c r="F12" s="67"/>
      <c r="G12" s="502"/>
      <c r="H12" s="508"/>
      <c r="J12" s="67"/>
      <c r="K12" s="67"/>
    </row>
    <row r="13" spans="1:11" x14ac:dyDescent="0.25">
      <c r="B13" s="507"/>
      <c r="C13" s="68" t="s">
        <v>172</v>
      </c>
      <c r="D13" s="69">
        <f>COUNTIF(J23:J47,"No implementada")</f>
        <v>0</v>
      </c>
      <c r="E13" s="90" t="str">
        <f>IFERROR(D13/B11,"")</f>
        <v/>
      </c>
      <c r="F13" s="67"/>
      <c r="G13" s="502" t="s">
        <v>169</v>
      </c>
      <c r="H13" s="508" t="str">
        <f>IF(SUM(B11,B17)=0,"100%",SUM(D11,D17)/SUM(B11,B17))</f>
        <v>100%</v>
      </c>
      <c r="I13" s="67"/>
      <c r="J13" s="67"/>
      <c r="K13" s="67"/>
    </row>
    <row r="14" spans="1:11" x14ac:dyDescent="0.25">
      <c r="B14" s="70"/>
      <c r="C14" s="71"/>
      <c r="D14" s="67"/>
      <c r="E14" s="67"/>
      <c r="F14" s="67"/>
      <c r="G14" s="502"/>
      <c r="H14" s="508"/>
      <c r="J14" s="67"/>
      <c r="K14" s="67"/>
    </row>
    <row r="15" spans="1:11" ht="34.5" customHeight="1" x14ac:dyDescent="0.25">
      <c r="B15" s="505" t="s">
        <v>226</v>
      </c>
      <c r="C15" s="505"/>
      <c r="D15" s="505"/>
      <c r="E15" s="505"/>
      <c r="F15" s="67"/>
      <c r="G15" s="67"/>
      <c r="H15" s="67"/>
      <c r="J15" s="67"/>
      <c r="K15" s="67"/>
    </row>
    <row r="16" spans="1:11" x14ac:dyDescent="0.25">
      <c r="B16" s="120" t="s">
        <v>165</v>
      </c>
      <c r="C16" s="120" t="s">
        <v>166</v>
      </c>
      <c r="D16" s="121" t="s">
        <v>24</v>
      </c>
      <c r="E16" s="121" t="s">
        <v>167</v>
      </c>
      <c r="F16" s="67"/>
      <c r="G16" s="67"/>
      <c r="J16" s="67"/>
      <c r="K16" s="67"/>
    </row>
    <row r="17" spans="1:11" x14ac:dyDescent="0.25">
      <c r="B17" s="89">
        <v>0</v>
      </c>
      <c r="C17" s="68" t="s">
        <v>168</v>
      </c>
      <c r="D17" s="69">
        <f>COUNTIF(J51:J75,"Implementada totalmente")</f>
        <v>0</v>
      </c>
      <c r="E17" s="90" t="str">
        <f>IFERROR(D17/B17,"")</f>
        <v/>
      </c>
      <c r="F17" s="67"/>
      <c r="G17" s="67"/>
      <c r="J17" s="67"/>
      <c r="K17" s="67"/>
    </row>
    <row r="18" spans="1:11" x14ac:dyDescent="0.25">
      <c r="B18" s="506" t="s">
        <v>170</v>
      </c>
      <c r="C18" s="68" t="s">
        <v>171</v>
      </c>
      <c r="D18" s="69">
        <f>COUNTIF(J51:J75,"Implementada parcialmente")</f>
        <v>0</v>
      </c>
      <c r="E18" s="90" t="str">
        <f>IFERROR(D18/B17,"")</f>
        <v/>
      </c>
      <c r="F18" s="67"/>
      <c r="G18" s="67"/>
      <c r="J18" s="67"/>
      <c r="K18" s="67"/>
    </row>
    <row r="19" spans="1:11" x14ac:dyDescent="0.25">
      <c r="B19" s="507"/>
      <c r="C19" s="68" t="s">
        <v>172</v>
      </c>
      <c r="D19" s="69">
        <f>COUNTIF(J51:J75,"No implementada")</f>
        <v>0</v>
      </c>
      <c r="E19" s="90" t="str">
        <f>IFERROR(D19/B17,"")</f>
        <v/>
      </c>
      <c r="F19" s="67"/>
      <c r="G19" s="67"/>
      <c r="H19" s="67"/>
      <c r="I19" s="72"/>
      <c r="J19" s="67"/>
      <c r="K19" s="67"/>
    </row>
    <row r="20" spans="1:11" x14ac:dyDescent="0.25">
      <c r="C20" s="73"/>
      <c r="I20" s="31"/>
    </row>
    <row r="21" spans="1:11" ht="28.5" x14ac:dyDescent="0.45">
      <c r="B21" s="500" t="s">
        <v>225</v>
      </c>
      <c r="C21" s="500"/>
      <c r="D21" s="500"/>
      <c r="E21" s="500"/>
      <c r="F21" s="500"/>
      <c r="G21" s="500"/>
      <c r="H21" s="500"/>
      <c r="I21" s="500"/>
      <c r="J21" s="500"/>
    </row>
    <row r="22" spans="1:11" ht="45" x14ac:dyDescent="0.25">
      <c r="A22" s="211" t="s">
        <v>24</v>
      </c>
      <c r="B22" s="211" t="s">
        <v>157</v>
      </c>
      <c r="C22" s="211" t="s">
        <v>173</v>
      </c>
      <c r="D22" s="211" t="s">
        <v>158</v>
      </c>
      <c r="E22" s="122" t="s">
        <v>159</v>
      </c>
      <c r="F22" s="122" t="s">
        <v>160</v>
      </c>
      <c r="G22" s="122" t="s">
        <v>161</v>
      </c>
      <c r="H22" s="122" t="s">
        <v>162</v>
      </c>
      <c r="I22" s="122" t="s">
        <v>163</v>
      </c>
      <c r="J22" s="122" t="s">
        <v>186</v>
      </c>
      <c r="K22" s="122" t="s">
        <v>174</v>
      </c>
    </row>
    <row r="23" spans="1:11" x14ac:dyDescent="0.25">
      <c r="A23" s="256">
        <v>1</v>
      </c>
      <c r="B23" s="81"/>
      <c r="C23" s="257"/>
      <c r="D23" s="257"/>
      <c r="E23" s="257"/>
      <c r="F23" s="257"/>
      <c r="G23" s="257"/>
      <c r="H23" s="257"/>
      <c r="I23" s="257"/>
      <c r="J23" s="257"/>
      <c r="K23" s="257"/>
    </row>
    <row r="24" spans="1:11" x14ac:dyDescent="0.25">
      <c r="A24" s="256">
        <v>2</v>
      </c>
      <c r="B24" s="81"/>
      <c r="C24" s="257"/>
      <c r="D24" s="257"/>
      <c r="E24" s="257"/>
      <c r="F24" s="257"/>
      <c r="G24" s="257"/>
      <c r="H24" s="257"/>
      <c r="I24" s="257"/>
      <c r="J24" s="257"/>
      <c r="K24" s="257"/>
    </row>
    <row r="25" spans="1:11" x14ac:dyDescent="0.25">
      <c r="A25" s="256">
        <v>3</v>
      </c>
      <c r="B25" s="81"/>
      <c r="C25" s="257"/>
      <c r="D25" s="257"/>
      <c r="E25" s="257"/>
      <c r="F25" s="257"/>
      <c r="G25" s="257"/>
      <c r="H25" s="257"/>
      <c r="I25" s="257"/>
      <c r="J25" s="257"/>
      <c r="K25" s="257"/>
    </row>
    <row r="26" spans="1:11" x14ac:dyDescent="0.25">
      <c r="A26" s="256">
        <v>4</v>
      </c>
      <c r="B26" s="81"/>
      <c r="C26" s="257"/>
      <c r="D26" s="257"/>
      <c r="E26" s="257"/>
      <c r="F26" s="257"/>
      <c r="G26" s="257"/>
      <c r="H26" s="257"/>
      <c r="I26" s="257"/>
      <c r="J26" s="257"/>
      <c r="K26" s="257"/>
    </row>
    <row r="27" spans="1:11" x14ac:dyDescent="0.25">
      <c r="A27" s="256">
        <v>5</v>
      </c>
      <c r="B27" s="81"/>
      <c r="C27" s="257"/>
      <c r="D27" s="257"/>
      <c r="E27" s="257"/>
      <c r="F27" s="257"/>
      <c r="G27" s="257"/>
      <c r="H27" s="257"/>
      <c r="I27" s="257"/>
      <c r="J27" s="257"/>
      <c r="K27" s="257"/>
    </row>
    <row r="28" spans="1:11" x14ac:dyDescent="0.25">
      <c r="A28" s="256">
        <v>6</v>
      </c>
      <c r="B28" s="81"/>
      <c r="C28" s="257"/>
      <c r="D28" s="257"/>
      <c r="E28" s="257"/>
      <c r="F28" s="257"/>
      <c r="G28" s="257"/>
      <c r="H28" s="257"/>
      <c r="I28" s="257"/>
      <c r="J28" s="257"/>
      <c r="K28" s="257"/>
    </row>
    <row r="29" spans="1:11" x14ac:dyDescent="0.25">
      <c r="A29" s="256">
        <v>7</v>
      </c>
      <c r="B29" s="81"/>
      <c r="C29" s="257"/>
      <c r="D29" s="257"/>
      <c r="E29" s="257"/>
      <c r="F29" s="257"/>
      <c r="G29" s="257"/>
      <c r="H29" s="257"/>
      <c r="I29" s="257"/>
      <c r="J29" s="257"/>
      <c r="K29" s="257"/>
    </row>
    <row r="30" spans="1:11" x14ac:dyDescent="0.25">
      <c r="A30" s="256">
        <v>8</v>
      </c>
      <c r="B30" s="81"/>
      <c r="C30" s="257"/>
      <c r="D30" s="257"/>
      <c r="E30" s="257"/>
      <c r="F30" s="257"/>
      <c r="G30" s="257"/>
      <c r="H30" s="257"/>
      <c r="I30" s="257"/>
      <c r="J30" s="257"/>
      <c r="K30" s="257"/>
    </row>
    <row r="31" spans="1:11" x14ac:dyDescent="0.25">
      <c r="A31" s="256">
        <v>9</v>
      </c>
      <c r="B31" s="81"/>
      <c r="C31" s="257"/>
      <c r="D31" s="257"/>
      <c r="E31" s="257"/>
      <c r="F31" s="257"/>
      <c r="G31" s="257"/>
      <c r="H31" s="257"/>
      <c r="I31" s="257"/>
      <c r="J31" s="257"/>
      <c r="K31" s="257"/>
    </row>
    <row r="32" spans="1:11" x14ac:dyDescent="0.25">
      <c r="A32" s="256">
        <v>10</v>
      </c>
      <c r="B32" s="81"/>
      <c r="C32" s="257"/>
      <c r="D32" s="257"/>
      <c r="E32" s="257"/>
      <c r="F32" s="257"/>
      <c r="G32" s="257"/>
      <c r="H32" s="257"/>
      <c r="I32" s="257"/>
      <c r="J32" s="257"/>
      <c r="K32" s="257"/>
    </row>
    <row r="33" spans="1:11" x14ac:dyDescent="0.25">
      <c r="A33" s="256">
        <v>11</v>
      </c>
      <c r="B33" s="81"/>
      <c r="C33" s="257"/>
      <c r="D33" s="257"/>
      <c r="E33" s="257"/>
      <c r="F33" s="257"/>
      <c r="G33" s="257"/>
      <c r="H33" s="257"/>
      <c r="I33" s="257"/>
      <c r="J33" s="257"/>
      <c r="K33" s="257"/>
    </row>
    <row r="34" spans="1:11" x14ac:dyDescent="0.25">
      <c r="A34" s="256">
        <v>12</v>
      </c>
      <c r="B34" s="81"/>
      <c r="C34" s="257"/>
      <c r="D34" s="257"/>
      <c r="E34" s="257"/>
      <c r="F34" s="257"/>
      <c r="G34" s="257"/>
      <c r="H34" s="257"/>
      <c r="I34" s="257"/>
      <c r="J34" s="257"/>
      <c r="K34" s="257"/>
    </row>
    <row r="35" spans="1:11" x14ac:dyDescent="0.25">
      <c r="A35" s="256">
        <v>13</v>
      </c>
      <c r="B35" s="81"/>
      <c r="C35" s="257"/>
      <c r="D35" s="257"/>
      <c r="E35" s="257"/>
      <c r="F35" s="257"/>
      <c r="G35" s="257"/>
      <c r="H35" s="257"/>
      <c r="I35" s="257"/>
      <c r="J35" s="257"/>
      <c r="K35" s="257"/>
    </row>
    <row r="36" spans="1:11" x14ac:dyDescent="0.25">
      <c r="A36" s="256">
        <v>14</v>
      </c>
      <c r="B36" s="81"/>
      <c r="C36" s="257"/>
      <c r="D36" s="257"/>
      <c r="E36" s="257"/>
      <c r="F36" s="257"/>
      <c r="G36" s="257"/>
      <c r="H36" s="257"/>
      <c r="I36" s="257"/>
      <c r="J36" s="257"/>
      <c r="K36" s="257"/>
    </row>
    <row r="37" spans="1:11" x14ac:dyDescent="0.25">
      <c r="A37" s="256">
        <v>15</v>
      </c>
      <c r="B37" s="81"/>
      <c r="C37" s="257"/>
      <c r="D37" s="257"/>
      <c r="E37" s="257"/>
      <c r="F37" s="257"/>
      <c r="G37" s="257"/>
      <c r="H37" s="257"/>
      <c r="I37" s="257"/>
      <c r="J37" s="257"/>
      <c r="K37" s="257"/>
    </row>
    <row r="38" spans="1:11" x14ac:dyDescent="0.25">
      <c r="A38" s="256">
        <v>16</v>
      </c>
      <c r="B38" s="81"/>
      <c r="C38" s="257"/>
      <c r="D38" s="257"/>
      <c r="E38" s="257"/>
      <c r="F38" s="257"/>
      <c r="G38" s="257"/>
      <c r="H38" s="257"/>
      <c r="I38" s="257"/>
      <c r="J38" s="257"/>
      <c r="K38" s="257"/>
    </row>
    <row r="39" spans="1:11" x14ac:dyDescent="0.25">
      <c r="A39" s="256">
        <v>17</v>
      </c>
      <c r="B39" s="257"/>
      <c r="C39" s="257"/>
      <c r="D39" s="257"/>
      <c r="E39" s="257"/>
      <c r="F39" s="257"/>
      <c r="G39" s="257"/>
      <c r="H39" s="257"/>
      <c r="I39" s="257"/>
      <c r="J39" s="257"/>
      <c r="K39" s="257"/>
    </row>
    <row r="40" spans="1:11" x14ac:dyDescent="0.25">
      <c r="A40" s="256">
        <v>18</v>
      </c>
      <c r="B40" s="257"/>
      <c r="C40" s="257"/>
      <c r="D40" s="257"/>
      <c r="E40" s="257"/>
      <c r="F40" s="257"/>
      <c r="G40" s="257"/>
      <c r="H40" s="257"/>
      <c r="I40" s="257"/>
      <c r="J40" s="257"/>
      <c r="K40" s="257"/>
    </row>
    <row r="41" spans="1:11" x14ac:dyDescent="0.25">
      <c r="A41" s="256">
        <v>19</v>
      </c>
      <c r="B41" s="257"/>
      <c r="C41" s="257"/>
      <c r="D41" s="257"/>
      <c r="E41" s="257"/>
      <c r="F41" s="257"/>
      <c r="G41" s="257"/>
      <c r="H41" s="257"/>
      <c r="I41" s="257"/>
      <c r="J41" s="257"/>
      <c r="K41" s="257"/>
    </row>
    <row r="42" spans="1:11" x14ac:dyDescent="0.25">
      <c r="A42" s="256">
        <v>20</v>
      </c>
      <c r="B42" s="257"/>
      <c r="C42" s="257"/>
      <c r="D42" s="257"/>
      <c r="E42" s="257"/>
      <c r="F42" s="257"/>
      <c r="G42" s="257"/>
      <c r="H42" s="257"/>
      <c r="I42" s="257"/>
      <c r="J42" s="257"/>
      <c r="K42" s="257"/>
    </row>
    <row r="43" spans="1:11" x14ac:dyDescent="0.25">
      <c r="A43" s="256">
        <v>21</v>
      </c>
      <c r="B43" s="257"/>
      <c r="C43" s="257"/>
      <c r="D43" s="257"/>
      <c r="E43" s="257"/>
      <c r="F43" s="257"/>
      <c r="G43" s="257"/>
      <c r="H43" s="257"/>
      <c r="I43" s="257"/>
      <c r="J43" s="257"/>
      <c r="K43" s="257"/>
    </row>
    <row r="44" spans="1:11" x14ac:dyDescent="0.25">
      <c r="A44" s="256">
        <v>22</v>
      </c>
      <c r="B44" s="257"/>
      <c r="C44" s="257"/>
      <c r="D44" s="257"/>
      <c r="E44" s="257"/>
      <c r="F44" s="257"/>
      <c r="G44" s="257"/>
      <c r="H44" s="257"/>
      <c r="I44" s="257"/>
      <c r="J44" s="257"/>
      <c r="K44" s="257"/>
    </row>
    <row r="45" spans="1:11" x14ac:dyDescent="0.25">
      <c r="A45" s="256">
        <v>23</v>
      </c>
      <c r="B45" s="257"/>
      <c r="C45" s="257"/>
      <c r="D45" s="257"/>
      <c r="E45" s="257"/>
      <c r="F45" s="257"/>
      <c r="G45" s="257"/>
      <c r="H45" s="257"/>
      <c r="I45" s="257"/>
      <c r="J45" s="257"/>
      <c r="K45" s="257"/>
    </row>
    <row r="46" spans="1:11" x14ac:dyDescent="0.25">
      <c r="A46" s="256">
        <v>24</v>
      </c>
      <c r="B46" s="257"/>
      <c r="C46" s="257"/>
      <c r="D46" s="257"/>
      <c r="E46" s="257"/>
      <c r="F46" s="257"/>
      <c r="G46" s="257"/>
      <c r="H46" s="257"/>
      <c r="I46" s="257"/>
      <c r="J46" s="257"/>
      <c r="K46" s="257"/>
    </row>
    <row r="47" spans="1:11" x14ac:dyDescent="0.25">
      <c r="A47" s="256">
        <v>25</v>
      </c>
      <c r="B47" s="257"/>
      <c r="C47" s="257"/>
      <c r="D47" s="257"/>
      <c r="E47" s="257"/>
      <c r="F47" s="257"/>
      <c r="G47" s="257"/>
      <c r="H47" s="257"/>
      <c r="I47" s="257"/>
      <c r="J47" s="257"/>
      <c r="K47" s="257"/>
    </row>
    <row r="48" spans="1:11" x14ac:dyDescent="0.25">
      <c r="A48" s="24"/>
      <c r="B48" s="24"/>
      <c r="C48" s="24"/>
      <c r="D48" s="24"/>
      <c r="E48" s="24"/>
      <c r="F48" s="24"/>
      <c r="G48" s="24"/>
      <c r="H48" s="24"/>
      <c r="I48" s="24"/>
      <c r="J48" s="24"/>
      <c r="K48" s="24"/>
    </row>
    <row r="49" spans="1:11" ht="28.5" x14ac:dyDescent="0.45">
      <c r="B49" s="500" t="s">
        <v>226</v>
      </c>
      <c r="C49" s="500"/>
      <c r="D49" s="500"/>
      <c r="E49" s="500"/>
      <c r="F49" s="500"/>
      <c r="G49" s="500"/>
      <c r="H49" s="500"/>
      <c r="I49" s="500"/>
      <c r="J49" s="500"/>
    </row>
    <row r="50" spans="1:11" ht="45" x14ac:dyDescent="0.25">
      <c r="A50" s="122" t="s">
        <v>24</v>
      </c>
      <c r="B50" s="122" t="s">
        <v>157</v>
      </c>
      <c r="C50" s="122" t="s">
        <v>173</v>
      </c>
      <c r="D50" s="122" t="s">
        <v>158</v>
      </c>
      <c r="E50" s="122" t="s">
        <v>159</v>
      </c>
      <c r="F50" s="122" t="s">
        <v>160</v>
      </c>
      <c r="G50" s="122" t="s">
        <v>161</v>
      </c>
      <c r="H50" s="122" t="s">
        <v>162</v>
      </c>
      <c r="I50" s="122" t="s">
        <v>163</v>
      </c>
      <c r="J50" s="122" t="s">
        <v>186</v>
      </c>
      <c r="K50" s="122" t="s">
        <v>174</v>
      </c>
    </row>
    <row r="51" spans="1:11" x14ac:dyDescent="0.25">
      <c r="A51" s="256">
        <v>1</v>
      </c>
      <c r="B51" s="81"/>
      <c r="C51" s="80"/>
      <c r="D51" s="80"/>
      <c r="E51" s="80"/>
      <c r="F51" s="80"/>
      <c r="G51" s="80"/>
      <c r="H51" s="80"/>
      <c r="I51" s="80"/>
      <c r="J51" s="80"/>
      <c r="K51" s="80"/>
    </row>
    <row r="52" spans="1:11" x14ac:dyDescent="0.25">
      <c r="A52" s="256">
        <v>2</v>
      </c>
      <c r="B52" s="81"/>
      <c r="C52" s="80"/>
      <c r="D52" s="80"/>
      <c r="E52" s="80"/>
      <c r="F52" s="80"/>
      <c r="G52" s="80"/>
      <c r="H52" s="80"/>
      <c r="I52" s="80"/>
      <c r="J52" s="80"/>
      <c r="K52" s="80"/>
    </row>
    <row r="53" spans="1:11" x14ac:dyDescent="0.25">
      <c r="A53" s="256">
        <v>3</v>
      </c>
      <c r="B53" s="81"/>
      <c r="C53" s="80"/>
      <c r="D53" s="80"/>
      <c r="E53" s="80"/>
      <c r="F53" s="80"/>
      <c r="G53" s="80"/>
      <c r="H53" s="80"/>
      <c r="I53" s="80"/>
      <c r="J53" s="80"/>
      <c r="K53" s="80"/>
    </row>
    <row r="54" spans="1:11" x14ac:dyDescent="0.25">
      <c r="A54" s="256">
        <v>4</v>
      </c>
      <c r="B54" s="81"/>
      <c r="C54" s="80"/>
      <c r="D54" s="80"/>
      <c r="E54" s="80"/>
      <c r="F54" s="80"/>
      <c r="G54" s="80"/>
      <c r="H54" s="80"/>
      <c r="I54" s="80"/>
      <c r="J54" s="80"/>
      <c r="K54" s="80"/>
    </row>
    <row r="55" spans="1:11" x14ac:dyDescent="0.25">
      <c r="A55" s="256">
        <v>5</v>
      </c>
      <c r="B55" s="81"/>
      <c r="C55" s="80"/>
      <c r="D55" s="80"/>
      <c r="E55" s="80"/>
      <c r="F55" s="80"/>
      <c r="G55" s="80"/>
      <c r="H55" s="80"/>
      <c r="I55" s="80"/>
      <c r="J55" s="80"/>
      <c r="K55" s="80"/>
    </row>
    <row r="56" spans="1:11" x14ac:dyDescent="0.25">
      <c r="A56" s="256">
        <v>6</v>
      </c>
      <c r="B56" s="81"/>
      <c r="C56" s="80"/>
      <c r="D56" s="80"/>
      <c r="E56" s="80"/>
      <c r="F56" s="80"/>
      <c r="G56" s="80"/>
      <c r="H56" s="80"/>
      <c r="I56" s="80"/>
      <c r="J56" s="80"/>
      <c r="K56" s="80"/>
    </row>
    <row r="57" spans="1:11" x14ac:dyDescent="0.25">
      <c r="A57" s="256">
        <v>7</v>
      </c>
      <c r="B57" s="81"/>
      <c r="C57" s="80"/>
      <c r="D57" s="80"/>
      <c r="E57" s="80"/>
      <c r="F57" s="80"/>
      <c r="G57" s="80"/>
      <c r="H57" s="80"/>
      <c r="I57" s="80"/>
      <c r="J57" s="80"/>
      <c r="K57" s="80"/>
    </row>
    <row r="58" spans="1:11" x14ac:dyDescent="0.25">
      <c r="A58" s="256">
        <v>8</v>
      </c>
      <c r="B58" s="81"/>
      <c r="C58" s="80"/>
      <c r="D58" s="80"/>
      <c r="E58" s="80"/>
      <c r="F58" s="80"/>
      <c r="G58" s="80"/>
      <c r="H58" s="80"/>
      <c r="I58" s="80"/>
      <c r="J58" s="80"/>
      <c r="K58" s="80"/>
    </row>
    <row r="59" spans="1:11" x14ac:dyDescent="0.25">
      <c r="A59" s="256">
        <v>9</v>
      </c>
      <c r="B59" s="81"/>
      <c r="C59" s="80"/>
      <c r="D59" s="80"/>
      <c r="E59" s="80"/>
      <c r="F59" s="80"/>
      <c r="G59" s="80"/>
      <c r="H59" s="80"/>
      <c r="I59" s="80"/>
      <c r="J59" s="80"/>
      <c r="K59" s="80"/>
    </row>
    <row r="60" spans="1:11" x14ac:dyDescent="0.25">
      <c r="A60" s="256">
        <v>10</v>
      </c>
      <c r="B60" s="81"/>
      <c r="C60" s="80"/>
      <c r="D60" s="80"/>
      <c r="E60" s="80"/>
      <c r="F60" s="80"/>
      <c r="G60" s="80"/>
      <c r="H60" s="80"/>
      <c r="I60" s="80"/>
      <c r="J60" s="80"/>
      <c r="K60" s="80"/>
    </row>
    <row r="61" spans="1:11" x14ac:dyDescent="0.25">
      <c r="A61" s="256">
        <v>11</v>
      </c>
      <c r="B61" s="81"/>
      <c r="C61" s="80"/>
      <c r="D61" s="80"/>
      <c r="E61" s="80"/>
      <c r="F61" s="80"/>
      <c r="G61" s="80"/>
      <c r="H61" s="80"/>
      <c r="I61" s="80"/>
      <c r="J61" s="80"/>
      <c r="K61" s="80"/>
    </row>
    <row r="62" spans="1:11" x14ac:dyDescent="0.25">
      <c r="A62" s="256">
        <v>12</v>
      </c>
      <c r="B62" s="80"/>
      <c r="C62" s="80"/>
      <c r="D62" s="80"/>
      <c r="E62" s="80"/>
      <c r="F62" s="80"/>
      <c r="G62" s="80"/>
      <c r="H62" s="80"/>
      <c r="I62" s="80"/>
      <c r="J62" s="80"/>
      <c r="K62" s="80"/>
    </row>
    <row r="63" spans="1:11" x14ac:dyDescent="0.25">
      <c r="A63" s="256">
        <v>13</v>
      </c>
      <c r="B63" s="80"/>
      <c r="C63" s="80"/>
      <c r="D63" s="80"/>
      <c r="E63" s="80"/>
      <c r="F63" s="80"/>
      <c r="G63" s="80"/>
      <c r="H63" s="80"/>
      <c r="I63" s="80"/>
      <c r="J63" s="80"/>
      <c r="K63" s="80"/>
    </row>
    <row r="64" spans="1:11" x14ac:dyDescent="0.25">
      <c r="A64" s="256">
        <v>14</v>
      </c>
      <c r="B64" s="80"/>
      <c r="C64" s="80"/>
      <c r="D64" s="80"/>
      <c r="E64" s="80"/>
      <c r="F64" s="80"/>
      <c r="G64" s="80"/>
      <c r="H64" s="80"/>
      <c r="I64" s="80"/>
      <c r="J64" s="80"/>
      <c r="K64" s="80"/>
    </row>
    <row r="65" spans="1:11" x14ac:dyDescent="0.25">
      <c r="A65" s="256">
        <v>15</v>
      </c>
      <c r="B65" s="80"/>
      <c r="C65" s="80"/>
      <c r="D65" s="80"/>
      <c r="E65" s="80"/>
      <c r="F65" s="80"/>
      <c r="G65" s="80"/>
      <c r="H65" s="80"/>
      <c r="I65" s="80"/>
      <c r="J65" s="80"/>
      <c r="K65" s="80"/>
    </row>
    <row r="66" spans="1:11" x14ac:dyDescent="0.25">
      <c r="A66" s="256">
        <v>16</v>
      </c>
      <c r="B66" s="80"/>
      <c r="C66" s="80"/>
      <c r="D66" s="80"/>
      <c r="E66" s="80"/>
      <c r="F66" s="80"/>
      <c r="G66" s="80"/>
      <c r="H66" s="80"/>
      <c r="I66" s="80"/>
      <c r="J66" s="80"/>
      <c r="K66" s="80"/>
    </row>
    <row r="67" spans="1:11" x14ac:dyDescent="0.25">
      <c r="A67" s="256">
        <v>17</v>
      </c>
      <c r="B67" s="80"/>
      <c r="C67" s="80"/>
      <c r="D67" s="80"/>
      <c r="E67" s="80"/>
      <c r="F67" s="80"/>
      <c r="G67" s="80"/>
      <c r="H67" s="80"/>
      <c r="I67" s="80"/>
      <c r="J67" s="80"/>
      <c r="K67" s="80"/>
    </row>
    <row r="68" spans="1:11" x14ac:dyDescent="0.25">
      <c r="A68" s="256">
        <v>18</v>
      </c>
      <c r="B68" s="80"/>
      <c r="C68" s="80"/>
      <c r="D68" s="80"/>
      <c r="E68" s="80"/>
      <c r="F68" s="80"/>
      <c r="G68" s="80"/>
      <c r="H68" s="80"/>
      <c r="I68" s="80"/>
      <c r="J68" s="80"/>
      <c r="K68" s="80"/>
    </row>
    <row r="69" spans="1:11" x14ac:dyDescent="0.25">
      <c r="A69" s="256">
        <v>19</v>
      </c>
      <c r="B69" s="80"/>
      <c r="C69" s="80"/>
      <c r="D69" s="80"/>
      <c r="E69" s="80"/>
      <c r="F69" s="80"/>
      <c r="G69" s="80"/>
      <c r="H69" s="80"/>
      <c r="I69" s="80"/>
      <c r="J69" s="80"/>
      <c r="K69" s="80"/>
    </row>
    <row r="70" spans="1:11" x14ac:dyDescent="0.25">
      <c r="A70" s="256">
        <v>20</v>
      </c>
      <c r="B70" s="80"/>
      <c r="C70" s="80"/>
      <c r="D70" s="80"/>
      <c r="E70" s="80"/>
      <c r="F70" s="80"/>
      <c r="G70" s="80"/>
      <c r="H70" s="80"/>
      <c r="I70" s="80"/>
      <c r="J70" s="80"/>
      <c r="K70" s="80"/>
    </row>
    <row r="71" spans="1:11" x14ac:dyDescent="0.25">
      <c r="A71" s="256">
        <v>21</v>
      </c>
      <c r="B71" s="80"/>
      <c r="C71" s="80"/>
      <c r="D71" s="80"/>
      <c r="E71" s="80"/>
      <c r="F71" s="80"/>
      <c r="G71" s="80"/>
      <c r="H71" s="80"/>
      <c r="I71" s="80"/>
      <c r="J71" s="80"/>
      <c r="K71" s="80"/>
    </row>
    <row r="72" spans="1:11" x14ac:dyDescent="0.25">
      <c r="A72" s="256">
        <v>22</v>
      </c>
      <c r="B72" s="80"/>
      <c r="C72" s="80"/>
      <c r="D72" s="80"/>
      <c r="E72" s="80"/>
      <c r="F72" s="80"/>
      <c r="G72" s="80"/>
      <c r="H72" s="80"/>
      <c r="I72" s="80"/>
      <c r="J72" s="80"/>
      <c r="K72" s="80"/>
    </row>
    <row r="73" spans="1:11" x14ac:dyDescent="0.25">
      <c r="A73" s="256">
        <v>23</v>
      </c>
      <c r="B73" s="80"/>
      <c r="C73" s="80"/>
      <c r="D73" s="80"/>
      <c r="E73" s="80"/>
      <c r="F73" s="80"/>
      <c r="G73" s="80"/>
      <c r="H73" s="80"/>
      <c r="I73" s="80"/>
      <c r="J73" s="80"/>
      <c r="K73" s="80"/>
    </row>
    <row r="74" spans="1:11" x14ac:dyDescent="0.25">
      <c r="A74" s="256">
        <v>24</v>
      </c>
      <c r="B74" s="80"/>
      <c r="C74" s="80"/>
      <c r="D74" s="80"/>
      <c r="E74" s="80"/>
      <c r="F74" s="80"/>
      <c r="G74" s="80"/>
      <c r="H74" s="80"/>
      <c r="I74" s="80"/>
      <c r="J74" s="80"/>
      <c r="K74" s="80"/>
    </row>
    <row r="75" spans="1:11" x14ac:dyDescent="0.25">
      <c r="A75" s="256">
        <v>25</v>
      </c>
      <c r="B75" s="80"/>
      <c r="C75" s="80"/>
      <c r="D75" s="80"/>
      <c r="E75" s="80"/>
      <c r="F75" s="80"/>
      <c r="G75" s="80"/>
      <c r="H75" s="80"/>
      <c r="I75" s="80"/>
      <c r="J75" s="80"/>
      <c r="K75" s="80"/>
    </row>
    <row r="77" spans="1:11" x14ac:dyDescent="0.25">
      <c r="B77" s="21" t="s">
        <v>347</v>
      </c>
    </row>
  </sheetData>
  <sheetProtection algorithmName="SHA-512" hashValue="La5C1tfnaUnU6QGCXxwBMVx+YXqahLjTmrC7ZevMWWVGHoL4P6Z7Rychx0RgVQ2sY0f+LrCgWFvJdKghveq6BQ==" saltValue="MTSRNHpNbiHLx6ClwWdmQg==" spinCount="100000" sheet="1" objects="1" scenarios="1"/>
  <mergeCells count="16">
    <mergeCell ref="I3:K3"/>
    <mergeCell ref="B21:J21"/>
    <mergeCell ref="B49:J49"/>
    <mergeCell ref="A1:G1"/>
    <mergeCell ref="A5:I5"/>
    <mergeCell ref="G11:G12"/>
    <mergeCell ref="F9:K9"/>
    <mergeCell ref="B9:E9"/>
    <mergeCell ref="B18:B19"/>
    <mergeCell ref="G13:G14"/>
    <mergeCell ref="H11:H12"/>
    <mergeCell ref="B12:B13"/>
    <mergeCell ref="H13:H14"/>
    <mergeCell ref="B15:E15"/>
    <mergeCell ref="A2:H2"/>
    <mergeCell ref="A3:H3"/>
  </mergeCells>
  <dataValidations count="4">
    <dataValidation type="list" allowBlank="1" showInputMessage="1" showErrorMessage="1" sqref="J23:J48 J51:J75">
      <formula1>$C$11:$C$13</formula1>
    </dataValidation>
    <dataValidation type="list" allowBlank="1" showInputMessage="1" showErrorMessage="1" sqref="H48:I48">
      <formula1>#REF!</formula1>
    </dataValidation>
    <dataValidation type="whole" allowBlank="1" showInputMessage="1" showErrorMessage="1" sqref="B17">
      <formula1>0</formula1>
      <formula2>20</formula2>
    </dataValidation>
    <dataValidation type="whole" allowBlank="1" showInputMessage="1" showErrorMessage="1" sqref="B11">
      <formula1>0</formula1>
      <formula2>8</formula2>
    </dataValidation>
  </dataValidations>
  <hyperlinks>
    <hyperlink ref="J1" location="Inicio!A1" display="Ir a Tabla de contenido"/>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42"/>
  <sheetViews>
    <sheetView showGridLines="0" zoomScale="90" zoomScaleNormal="90" workbookViewId="0">
      <pane ySplit="5" topLeftCell="A6" activePane="bottomLeft" state="frozen"/>
      <selection pane="bottomLeft" activeCell="M14" sqref="M14"/>
    </sheetView>
  </sheetViews>
  <sheetFormatPr baseColWidth="10" defaultRowHeight="15" x14ac:dyDescent="0.25"/>
  <cols>
    <col min="1" max="1" width="3.7109375" style="21" customWidth="1"/>
    <col min="2" max="2" width="5.140625" style="21" customWidth="1"/>
    <col min="3" max="3" width="20.7109375" style="21" customWidth="1"/>
    <col min="4" max="4" width="25.7109375" style="21" customWidth="1"/>
    <col min="5" max="5" width="28.140625" style="21" customWidth="1"/>
    <col min="6" max="6" width="4.7109375" style="93" customWidth="1"/>
    <col min="7" max="7" width="40" style="93" customWidth="1"/>
    <col min="8" max="11" width="24.7109375" style="21" customWidth="1"/>
    <col min="12" max="15" width="20.5703125" customWidth="1"/>
  </cols>
  <sheetData>
    <row r="1" spans="1:11" ht="28.5" customHeight="1" x14ac:dyDescent="0.35">
      <c r="A1" s="324" t="s">
        <v>253</v>
      </c>
      <c r="B1" s="324"/>
      <c r="C1" s="324"/>
      <c r="D1" s="324"/>
      <c r="E1" s="324"/>
      <c r="F1" s="324"/>
      <c r="G1" s="324"/>
      <c r="H1" s="65"/>
      <c r="K1" s="20" t="s">
        <v>63</v>
      </c>
    </row>
    <row r="2" spans="1:11" ht="28.5" customHeight="1" thickBot="1" x14ac:dyDescent="0.3">
      <c r="A2" s="499" t="s">
        <v>254</v>
      </c>
      <c r="B2" s="499"/>
      <c r="C2" s="499"/>
      <c r="D2" s="499"/>
      <c r="E2" s="499"/>
      <c r="F2" s="499"/>
      <c r="G2" s="499"/>
      <c r="H2" s="499"/>
    </row>
    <row r="3" spans="1:11" ht="28.5" customHeight="1" thickTop="1" x14ac:dyDescent="0.4">
      <c r="A3" s="386" t="s">
        <v>156</v>
      </c>
      <c r="B3" s="386"/>
      <c r="C3" s="386"/>
      <c r="D3" s="386"/>
      <c r="E3" s="386"/>
      <c r="F3" s="386"/>
      <c r="G3" s="386"/>
      <c r="H3" s="386"/>
      <c r="I3" s="386"/>
      <c r="J3" s="386"/>
      <c r="K3" s="386"/>
    </row>
    <row r="4" spans="1:11" ht="28.5" customHeight="1" x14ac:dyDescent="0.4">
      <c r="A4" s="198" t="s">
        <v>339</v>
      </c>
      <c r="B4" s="200"/>
      <c r="C4" s="200"/>
      <c r="D4" s="200"/>
      <c r="E4" s="200"/>
      <c r="F4" s="200"/>
      <c r="G4" s="200"/>
      <c r="H4" s="200"/>
      <c r="I4" s="200"/>
      <c r="J4" s="200"/>
      <c r="K4" s="200"/>
    </row>
    <row r="5" spans="1:11" ht="50.25" customHeight="1" x14ac:dyDescent="0.25">
      <c r="A5" s="519" t="s">
        <v>348</v>
      </c>
      <c r="B5" s="519"/>
      <c r="C5" s="519"/>
      <c r="D5" s="519"/>
      <c r="E5" s="519"/>
      <c r="F5" s="519"/>
      <c r="G5" s="519"/>
      <c r="H5" s="519"/>
      <c r="I5" s="519"/>
      <c r="J5" s="519"/>
      <c r="K5" s="519"/>
    </row>
    <row r="8" spans="1:11" ht="34.5" customHeight="1" x14ac:dyDescent="0.25">
      <c r="A8" s="122" t="s">
        <v>143</v>
      </c>
      <c r="B8" s="515" t="s">
        <v>155</v>
      </c>
      <c r="C8" s="515"/>
      <c r="D8" s="123" t="s">
        <v>149</v>
      </c>
      <c r="E8" s="515" t="s">
        <v>150</v>
      </c>
      <c r="F8" s="515"/>
      <c r="G8" s="122" t="s">
        <v>208</v>
      </c>
      <c r="H8" s="122" t="s">
        <v>209</v>
      </c>
      <c r="I8" s="122" t="s">
        <v>142</v>
      </c>
      <c r="J8" s="122" t="s">
        <v>227</v>
      </c>
      <c r="K8" s="122" t="s">
        <v>228</v>
      </c>
    </row>
    <row r="9" spans="1:11" ht="43.5" customHeight="1" x14ac:dyDescent="0.25">
      <c r="A9" s="509">
        <v>1</v>
      </c>
      <c r="B9" s="514" t="s">
        <v>144</v>
      </c>
      <c r="C9" s="514"/>
      <c r="D9" s="513" t="s">
        <v>194</v>
      </c>
      <c r="E9" s="513" t="s">
        <v>151</v>
      </c>
      <c r="F9" s="516" t="s">
        <v>359</v>
      </c>
      <c r="G9" s="76" t="s">
        <v>280</v>
      </c>
      <c r="H9" s="82"/>
      <c r="I9" s="82"/>
      <c r="J9" s="91"/>
      <c r="K9" s="82"/>
    </row>
    <row r="10" spans="1:11" ht="43.5" customHeight="1" x14ac:dyDescent="0.25">
      <c r="A10" s="509"/>
      <c r="B10" s="514"/>
      <c r="C10" s="514"/>
      <c r="D10" s="513"/>
      <c r="E10" s="513"/>
      <c r="F10" s="516"/>
      <c r="G10" s="76" t="s">
        <v>281</v>
      </c>
      <c r="H10" s="82"/>
      <c r="I10" s="82"/>
      <c r="J10" s="91"/>
      <c r="K10" s="82"/>
    </row>
    <row r="11" spans="1:11" ht="51.75" customHeight="1" x14ac:dyDescent="0.25">
      <c r="A11" s="509"/>
      <c r="B11" s="514"/>
      <c r="C11" s="514"/>
      <c r="D11" s="513" t="s">
        <v>195</v>
      </c>
      <c r="E11" s="513" t="s">
        <v>196</v>
      </c>
      <c r="F11" s="516" t="s">
        <v>36</v>
      </c>
      <c r="G11" s="76" t="s">
        <v>302</v>
      </c>
      <c r="H11" s="82"/>
      <c r="I11" s="82"/>
      <c r="J11" s="92">
        <f>SUM('C1_Notas Inicial'!D14)</f>
        <v>0</v>
      </c>
      <c r="K11" s="92">
        <f>SUM('C1_Notas Inicial'!E14)</f>
        <v>0</v>
      </c>
    </row>
    <row r="12" spans="1:11" ht="51.75" customHeight="1" x14ac:dyDescent="0.25">
      <c r="A12" s="509"/>
      <c r="B12" s="514"/>
      <c r="C12" s="514"/>
      <c r="D12" s="513"/>
      <c r="E12" s="513"/>
      <c r="F12" s="516"/>
      <c r="G12" s="76" t="s">
        <v>301</v>
      </c>
      <c r="H12" s="82"/>
      <c r="I12" s="82"/>
      <c r="J12" s="92">
        <f>SUM('C1_Notas Inicial'!J14)</f>
        <v>0</v>
      </c>
      <c r="K12" s="92">
        <f>SUM('C1_Notas Inicial'!K14)</f>
        <v>0</v>
      </c>
    </row>
    <row r="13" spans="1:11" ht="51.75" customHeight="1" x14ac:dyDescent="0.25">
      <c r="A13" s="509"/>
      <c r="B13" s="514"/>
      <c r="C13" s="514"/>
      <c r="D13" s="513"/>
      <c r="E13" s="513"/>
      <c r="F13" s="516"/>
      <c r="G13" s="76" t="s">
        <v>303</v>
      </c>
      <c r="H13" s="82"/>
      <c r="I13" s="82"/>
      <c r="J13" s="92">
        <f>SUM('C1_Notas Inicial (2)'!D14)</f>
        <v>0</v>
      </c>
      <c r="K13" s="92">
        <f>SUM('C1_Notas Inicial (2)'!E14)</f>
        <v>0</v>
      </c>
    </row>
    <row r="14" spans="1:11" ht="51.75" customHeight="1" x14ac:dyDescent="0.25">
      <c r="A14" s="509"/>
      <c r="B14" s="514"/>
      <c r="C14" s="514"/>
      <c r="D14" s="513"/>
      <c r="E14" s="513"/>
      <c r="F14" s="516"/>
      <c r="G14" s="76" t="s">
        <v>304</v>
      </c>
      <c r="H14" s="82"/>
      <c r="I14" s="82"/>
      <c r="J14" s="92">
        <f>SUM('C1_Notas Inicial (2)'!J14)</f>
        <v>0</v>
      </c>
      <c r="K14" s="92">
        <f>SUM('C1_Notas Inicial (2)'!K14)</f>
        <v>0</v>
      </c>
    </row>
    <row r="15" spans="1:11" ht="50.25" customHeight="1" x14ac:dyDescent="0.25">
      <c r="A15" s="509"/>
      <c r="B15" s="514"/>
      <c r="C15" s="514"/>
      <c r="D15" s="513"/>
      <c r="E15" s="513"/>
      <c r="F15" s="516" t="s">
        <v>57</v>
      </c>
      <c r="G15" s="76" t="s">
        <v>282</v>
      </c>
      <c r="H15" s="82"/>
      <c r="I15" s="82"/>
      <c r="J15" s="92">
        <f>SUM('C1_Notas Primaria'!D15:D16)</f>
        <v>0</v>
      </c>
      <c r="K15" s="92">
        <f>SUM('C1_Notas Primaria'!E15:E16)</f>
        <v>0</v>
      </c>
    </row>
    <row r="16" spans="1:11" ht="50.25" customHeight="1" x14ac:dyDescent="0.25">
      <c r="A16" s="509"/>
      <c r="B16" s="514"/>
      <c r="C16" s="514"/>
      <c r="D16" s="513"/>
      <c r="E16" s="513"/>
      <c r="F16" s="516"/>
      <c r="G16" s="76" t="s">
        <v>283</v>
      </c>
      <c r="H16" s="82"/>
      <c r="I16" s="82"/>
      <c r="J16" s="92">
        <f>SUM('C1_Notas Primaria'!J15:J16)</f>
        <v>0</v>
      </c>
      <c r="K16" s="92">
        <f>SUM('C1_Notas Primaria'!K15:K16)</f>
        <v>0</v>
      </c>
    </row>
    <row r="17" spans="1:11" ht="50.25" customHeight="1" x14ac:dyDescent="0.25">
      <c r="A17" s="509"/>
      <c r="B17" s="514"/>
      <c r="C17" s="514"/>
      <c r="D17" s="513"/>
      <c r="E17" s="513"/>
      <c r="F17" s="516"/>
      <c r="G17" s="76" t="s">
        <v>305</v>
      </c>
      <c r="H17" s="82"/>
      <c r="I17" s="82"/>
      <c r="J17" s="92">
        <f>SUM('C1_Notas Primaria (2)'!D15:D16)</f>
        <v>0</v>
      </c>
      <c r="K17" s="92">
        <f>SUM('C1_Notas Primaria (2)'!E15:E16)</f>
        <v>0</v>
      </c>
    </row>
    <row r="18" spans="1:11" ht="50.25" customHeight="1" x14ac:dyDescent="0.25">
      <c r="A18" s="509"/>
      <c r="B18" s="514"/>
      <c r="C18" s="514"/>
      <c r="D18" s="513"/>
      <c r="E18" s="513"/>
      <c r="F18" s="516"/>
      <c r="G18" s="76" t="s">
        <v>306</v>
      </c>
      <c r="H18" s="82"/>
      <c r="I18" s="82"/>
      <c r="J18" s="92">
        <f>SUM('C1_Notas Primaria (2)'!J15:J16)</f>
        <v>0</v>
      </c>
      <c r="K18" s="92">
        <f>SUM('C1_Notas Primaria (2)'!K15:K16)</f>
        <v>0</v>
      </c>
    </row>
    <row r="19" spans="1:11" ht="50.25" customHeight="1" x14ac:dyDescent="0.25">
      <c r="A19" s="509"/>
      <c r="B19" s="514"/>
      <c r="C19" s="514"/>
      <c r="D19" s="513"/>
      <c r="E19" s="513"/>
      <c r="F19" s="85"/>
      <c r="G19" s="76" t="s">
        <v>307</v>
      </c>
      <c r="H19" s="82"/>
      <c r="I19" s="82"/>
      <c r="J19" s="92">
        <f>SUM('C1_Notas Secundaria'!D15:D16)</f>
        <v>0</v>
      </c>
      <c r="K19" s="92">
        <f>SUM('C1_Notas Secundaria'!E15:E16)</f>
        <v>0</v>
      </c>
    </row>
    <row r="20" spans="1:11" ht="50.25" customHeight="1" x14ac:dyDescent="0.25">
      <c r="A20" s="509"/>
      <c r="B20" s="514"/>
      <c r="C20" s="514"/>
      <c r="D20" s="513"/>
      <c r="E20" s="513"/>
      <c r="F20" s="85"/>
      <c r="G20" s="76" t="s">
        <v>296</v>
      </c>
      <c r="H20" s="82"/>
      <c r="I20" s="82"/>
      <c r="J20" s="92">
        <f>SUM('C1_Notas Secundaria'!J15:J16)</f>
        <v>0</v>
      </c>
      <c r="K20" s="92">
        <f>SUM('C1_Notas Secundaria'!K15:K16)</f>
        <v>0</v>
      </c>
    </row>
    <row r="21" spans="1:11" ht="56.25" customHeight="1" x14ac:dyDescent="0.25">
      <c r="A21" s="509"/>
      <c r="B21" s="514"/>
      <c r="C21" s="514"/>
      <c r="D21" s="513"/>
      <c r="E21" s="513"/>
      <c r="F21" s="516" t="s">
        <v>58</v>
      </c>
      <c r="G21" s="76" t="s">
        <v>308</v>
      </c>
      <c r="H21" s="82"/>
      <c r="I21" s="82"/>
      <c r="J21" s="92">
        <f>SUM('C1_Notas Secundaria (2)'!D15:D16)</f>
        <v>0</v>
      </c>
      <c r="K21" s="92">
        <f>SUM('C1_Notas Secundaria (2)'!E15:E16)</f>
        <v>0</v>
      </c>
    </row>
    <row r="22" spans="1:11" ht="56.25" customHeight="1" x14ac:dyDescent="0.25">
      <c r="A22" s="509"/>
      <c r="B22" s="514"/>
      <c r="C22" s="514"/>
      <c r="D22" s="513"/>
      <c r="E22" s="513"/>
      <c r="F22" s="516"/>
      <c r="G22" s="76" t="s">
        <v>309</v>
      </c>
      <c r="H22" s="82"/>
      <c r="I22" s="82"/>
      <c r="J22" s="92">
        <f>SUM('C1_Notas Secundaria (2)'!J15:J16)</f>
        <v>0</v>
      </c>
      <c r="K22" s="92">
        <f>SUM('C1_Notas Secundaria (2)'!K15:K16)</f>
        <v>0</v>
      </c>
    </row>
    <row r="23" spans="1:11" ht="43.5" customHeight="1" x14ac:dyDescent="0.25">
      <c r="A23" s="509">
        <v>2</v>
      </c>
      <c r="B23" s="514" t="s">
        <v>188</v>
      </c>
      <c r="C23" s="514"/>
      <c r="D23" s="518" t="s">
        <v>357</v>
      </c>
      <c r="E23" s="518" t="s">
        <v>358</v>
      </c>
      <c r="F23" s="516" t="s">
        <v>36</v>
      </c>
      <c r="G23" s="75" t="s">
        <v>295</v>
      </c>
      <c r="H23" s="82"/>
      <c r="I23" s="82"/>
      <c r="J23" s="91"/>
      <c r="K23" s="92">
        <f>SUM('C2_Permanencia y conclusión'!H17)</f>
        <v>0</v>
      </c>
    </row>
    <row r="24" spans="1:11" ht="43.5" customHeight="1" x14ac:dyDescent="0.25">
      <c r="A24" s="509"/>
      <c r="B24" s="514"/>
      <c r="C24" s="514"/>
      <c r="D24" s="518"/>
      <c r="E24" s="518"/>
      <c r="F24" s="516"/>
      <c r="G24" s="75" t="s">
        <v>294</v>
      </c>
      <c r="H24" s="82"/>
      <c r="I24" s="82"/>
      <c r="J24" s="91"/>
      <c r="K24" s="92">
        <f>SUM('C2_Permanencia y conclusión'!I17)</f>
        <v>0</v>
      </c>
    </row>
    <row r="25" spans="1:11" ht="43.5" customHeight="1" x14ac:dyDescent="0.25">
      <c r="A25" s="509"/>
      <c r="B25" s="514"/>
      <c r="C25" s="514"/>
      <c r="D25" s="518"/>
      <c r="E25" s="518"/>
      <c r="F25" s="516" t="s">
        <v>57</v>
      </c>
      <c r="G25" s="75" t="s">
        <v>284</v>
      </c>
      <c r="H25" s="82"/>
      <c r="I25" s="82"/>
      <c r="J25" s="91"/>
      <c r="K25" s="92">
        <f>SUM('C2_Permanencia y conclusión'!H32)</f>
        <v>0</v>
      </c>
    </row>
    <row r="26" spans="1:11" ht="43.5" customHeight="1" x14ac:dyDescent="0.25">
      <c r="A26" s="509"/>
      <c r="B26" s="514"/>
      <c r="C26" s="514"/>
      <c r="D26" s="518"/>
      <c r="E26" s="518"/>
      <c r="F26" s="516"/>
      <c r="G26" s="75" t="s">
        <v>285</v>
      </c>
      <c r="H26" s="82"/>
      <c r="I26" s="82"/>
      <c r="J26" s="91"/>
      <c r="K26" s="92">
        <f>SUM('C2_Permanencia y conclusión'!I32)</f>
        <v>0</v>
      </c>
    </row>
    <row r="27" spans="1:11" ht="43.5" customHeight="1" x14ac:dyDescent="0.25">
      <c r="A27" s="509"/>
      <c r="B27" s="514"/>
      <c r="C27" s="514"/>
      <c r="D27" s="518"/>
      <c r="E27" s="518"/>
      <c r="F27" s="516" t="s">
        <v>58</v>
      </c>
      <c r="G27" s="75" t="s">
        <v>293</v>
      </c>
      <c r="H27" s="82"/>
      <c r="I27" s="82"/>
      <c r="J27" s="91"/>
      <c r="K27" s="92">
        <f>SUM('C2_Permanencia y conclusión'!H45)</f>
        <v>0</v>
      </c>
    </row>
    <row r="28" spans="1:11" ht="43.5" customHeight="1" x14ac:dyDescent="0.25">
      <c r="A28" s="509"/>
      <c r="B28" s="514"/>
      <c r="C28" s="514"/>
      <c r="D28" s="518"/>
      <c r="E28" s="518"/>
      <c r="F28" s="516"/>
      <c r="G28" s="75" t="s">
        <v>292</v>
      </c>
      <c r="H28" s="82"/>
      <c r="I28" s="82"/>
      <c r="J28" s="91"/>
      <c r="K28" s="92">
        <f>SUM('C2_Permanencia y conclusión'!I45)</f>
        <v>0</v>
      </c>
    </row>
    <row r="29" spans="1:11" ht="55.5" customHeight="1" x14ac:dyDescent="0.25">
      <c r="A29" s="509">
        <v>3</v>
      </c>
      <c r="B29" s="514" t="s">
        <v>145</v>
      </c>
      <c r="C29" s="514"/>
      <c r="D29" s="513" t="s">
        <v>197</v>
      </c>
      <c r="E29" s="513" t="s">
        <v>198</v>
      </c>
      <c r="F29" s="85" t="s">
        <v>36</v>
      </c>
      <c r="G29" s="75" t="s">
        <v>291</v>
      </c>
      <c r="H29" s="82"/>
      <c r="I29" s="82"/>
      <c r="J29" s="92">
        <f>SUM('C3_Calendarización'!K47)</f>
        <v>1</v>
      </c>
      <c r="K29" s="92">
        <f>SUM('C3_Calendarización'!N47)</f>
        <v>1</v>
      </c>
    </row>
    <row r="30" spans="1:11" ht="55.5" customHeight="1" x14ac:dyDescent="0.25">
      <c r="A30" s="509"/>
      <c r="B30" s="514"/>
      <c r="C30" s="514"/>
      <c r="D30" s="513"/>
      <c r="E30" s="513"/>
      <c r="F30" s="85" t="s">
        <v>57</v>
      </c>
      <c r="G30" s="75" t="s">
        <v>290</v>
      </c>
      <c r="H30" s="82"/>
      <c r="I30" s="82"/>
      <c r="J30" s="92">
        <f>SUM('C3_Calendarización'!K53)</f>
        <v>1</v>
      </c>
      <c r="K30" s="92">
        <f>SUM('C3_Calendarización'!N53)</f>
        <v>1</v>
      </c>
    </row>
    <row r="31" spans="1:11" ht="55.5" customHeight="1" x14ac:dyDescent="0.25">
      <c r="A31" s="509"/>
      <c r="B31" s="514"/>
      <c r="C31" s="514"/>
      <c r="D31" s="513"/>
      <c r="E31" s="513"/>
      <c r="F31" s="85" t="s">
        <v>58</v>
      </c>
      <c r="G31" s="75" t="s">
        <v>289</v>
      </c>
      <c r="H31" s="82"/>
      <c r="I31" s="82"/>
      <c r="J31" s="92">
        <f>SUM('C3_Calendarización'!K59)</f>
        <v>1</v>
      </c>
      <c r="K31" s="92">
        <f>SUM('C3_Calendarización'!N59)</f>
        <v>1</v>
      </c>
    </row>
    <row r="32" spans="1:11" ht="57" customHeight="1" x14ac:dyDescent="0.25">
      <c r="A32" s="509">
        <v>4</v>
      </c>
      <c r="B32" s="517" t="s">
        <v>146</v>
      </c>
      <c r="C32" s="514" t="s">
        <v>189</v>
      </c>
      <c r="D32" s="520" t="s">
        <v>152</v>
      </c>
      <c r="E32" s="513" t="s">
        <v>199</v>
      </c>
      <c r="F32" s="85" t="s">
        <v>36</v>
      </c>
      <c r="G32" s="75" t="s">
        <v>288</v>
      </c>
      <c r="H32" s="82"/>
      <c r="I32" s="82"/>
      <c r="J32" s="92">
        <f>SUM('C4,5,6_Monitoreo'!L23)</f>
        <v>0</v>
      </c>
      <c r="K32" s="92">
        <f>SUM('C4,5,6_Monitoreo'!T23)</f>
        <v>0</v>
      </c>
    </row>
    <row r="33" spans="1:12" ht="57" customHeight="1" x14ac:dyDescent="0.25">
      <c r="A33" s="509"/>
      <c r="B33" s="517"/>
      <c r="C33" s="514"/>
      <c r="D33" s="521"/>
      <c r="E33" s="513"/>
      <c r="F33" s="85" t="s">
        <v>57</v>
      </c>
      <c r="G33" s="75" t="s">
        <v>287</v>
      </c>
      <c r="H33" s="82"/>
      <c r="I33" s="82"/>
      <c r="J33" s="92">
        <f>SUM('C4,5,6_Monitoreo'!L25)</f>
        <v>0</v>
      </c>
      <c r="K33" s="92">
        <f>SUM('C4,5,6_Monitoreo'!T25)</f>
        <v>0</v>
      </c>
    </row>
    <row r="34" spans="1:12" ht="57" customHeight="1" x14ac:dyDescent="0.25">
      <c r="A34" s="509"/>
      <c r="B34" s="517"/>
      <c r="C34" s="514"/>
      <c r="D34" s="522"/>
      <c r="E34" s="513"/>
      <c r="F34" s="85" t="s">
        <v>58</v>
      </c>
      <c r="G34" s="75" t="s">
        <v>286</v>
      </c>
      <c r="H34" s="82"/>
      <c r="I34" s="82"/>
      <c r="J34" s="92">
        <f>SUM('C4,5,6_Monitoreo'!L27)</f>
        <v>0</v>
      </c>
      <c r="K34" s="92">
        <f>SUM('C4,5,6_Monitoreo'!T27)</f>
        <v>0</v>
      </c>
    </row>
    <row r="35" spans="1:12" ht="59.25" customHeight="1" x14ac:dyDescent="0.25">
      <c r="A35" s="509">
        <v>5</v>
      </c>
      <c r="B35" s="517"/>
      <c r="C35" s="514" t="s">
        <v>190</v>
      </c>
      <c r="D35" s="510" t="s">
        <v>200</v>
      </c>
      <c r="E35" s="513" t="s">
        <v>201</v>
      </c>
      <c r="F35" s="85" t="s">
        <v>36</v>
      </c>
      <c r="G35" s="75" t="s">
        <v>205</v>
      </c>
      <c r="H35" s="82"/>
      <c r="I35" s="82"/>
      <c r="J35" s="92">
        <f>SUM('C4,5,6_Monitoreo'!M23)</f>
        <v>0</v>
      </c>
      <c r="K35" s="92">
        <f>SUM('C4,5,6_Monitoreo'!U23)</f>
        <v>0</v>
      </c>
    </row>
    <row r="36" spans="1:12" ht="59.25" customHeight="1" x14ac:dyDescent="0.25">
      <c r="A36" s="509"/>
      <c r="B36" s="517"/>
      <c r="C36" s="514"/>
      <c r="D36" s="511"/>
      <c r="E36" s="513"/>
      <c r="F36" s="85" t="s">
        <v>57</v>
      </c>
      <c r="G36" s="75" t="s">
        <v>297</v>
      </c>
      <c r="H36" s="82"/>
      <c r="I36" s="82"/>
      <c r="J36" s="92">
        <f>SUM('C4,5,6_Monitoreo'!M25)</f>
        <v>0</v>
      </c>
      <c r="K36" s="92">
        <f>SUM('C4,5,6_Monitoreo'!U25)</f>
        <v>0</v>
      </c>
    </row>
    <row r="37" spans="1:12" ht="59.25" customHeight="1" x14ac:dyDescent="0.25">
      <c r="A37" s="509"/>
      <c r="B37" s="517"/>
      <c r="C37" s="514"/>
      <c r="D37" s="512"/>
      <c r="E37" s="513"/>
      <c r="F37" s="85" t="s">
        <v>58</v>
      </c>
      <c r="G37" s="75" t="s">
        <v>298</v>
      </c>
      <c r="H37" s="82"/>
      <c r="I37" s="82"/>
      <c r="J37" s="92">
        <f>SUM('C4,5,6_Monitoreo'!M27)</f>
        <v>0</v>
      </c>
      <c r="K37" s="92">
        <f>SUM('C4,5,6_Monitoreo'!U27)</f>
        <v>0</v>
      </c>
    </row>
    <row r="38" spans="1:12" ht="56.25" customHeight="1" x14ac:dyDescent="0.25">
      <c r="A38" s="509">
        <v>6</v>
      </c>
      <c r="B38" s="517"/>
      <c r="C38" s="514" t="s">
        <v>191</v>
      </c>
      <c r="D38" s="510" t="s">
        <v>153</v>
      </c>
      <c r="E38" s="513" t="s">
        <v>147</v>
      </c>
      <c r="F38" s="85" t="s">
        <v>36</v>
      </c>
      <c r="G38" s="75" t="s">
        <v>206</v>
      </c>
      <c r="H38" s="82"/>
      <c r="I38" s="82"/>
      <c r="J38" s="92">
        <f>SUM('C4,5,6_Monitoreo'!N23)</f>
        <v>0</v>
      </c>
      <c r="K38" s="92">
        <f>SUM('C4,5,6_Monitoreo'!V23)</f>
        <v>0</v>
      </c>
    </row>
    <row r="39" spans="1:12" ht="56.25" customHeight="1" x14ac:dyDescent="0.25">
      <c r="A39" s="509"/>
      <c r="B39" s="517"/>
      <c r="C39" s="514"/>
      <c r="D39" s="511"/>
      <c r="E39" s="513"/>
      <c r="F39" s="85" t="s">
        <v>57</v>
      </c>
      <c r="G39" s="75" t="s">
        <v>299</v>
      </c>
      <c r="H39" s="82"/>
      <c r="I39" s="82"/>
      <c r="J39" s="92">
        <f>SUM('C4,5,6_Monitoreo'!N25)</f>
        <v>0</v>
      </c>
      <c r="K39" s="92">
        <f>SUM('C4,5,6_Monitoreo'!V25)</f>
        <v>0</v>
      </c>
    </row>
    <row r="40" spans="1:12" ht="56.25" customHeight="1" x14ac:dyDescent="0.25">
      <c r="A40" s="509"/>
      <c r="B40" s="517"/>
      <c r="C40" s="514"/>
      <c r="D40" s="512"/>
      <c r="E40" s="513"/>
      <c r="F40" s="85" t="s">
        <v>58</v>
      </c>
      <c r="G40" s="75" t="s">
        <v>300</v>
      </c>
      <c r="H40" s="82"/>
      <c r="I40" s="82"/>
      <c r="J40" s="92">
        <f>SUM('C4,5,6_Monitoreo'!N27)</f>
        <v>0</v>
      </c>
      <c r="K40" s="92">
        <f>SUM('C4,5,6_Monitoreo'!V27)</f>
        <v>0</v>
      </c>
    </row>
    <row r="41" spans="1:12" ht="98.25" customHeight="1" x14ac:dyDescent="0.25">
      <c r="A41" s="84">
        <v>7</v>
      </c>
      <c r="B41" s="514" t="s">
        <v>192</v>
      </c>
      <c r="C41" s="514"/>
      <c r="D41" s="83" t="s">
        <v>202</v>
      </c>
      <c r="E41" s="83" t="s">
        <v>148</v>
      </c>
      <c r="F41" s="85" t="s">
        <v>154</v>
      </c>
      <c r="G41" s="75" t="s">
        <v>207</v>
      </c>
      <c r="H41" s="82"/>
      <c r="I41" s="82"/>
      <c r="J41" s="92">
        <f>SUM('C7_Gestión de conflictos'!E19)</f>
        <v>0</v>
      </c>
      <c r="K41" s="92">
        <f>SUM('C7_Gestión de conflictos'!F19)</f>
        <v>0</v>
      </c>
    </row>
    <row r="42" spans="1:12" ht="65.25" customHeight="1" x14ac:dyDescent="0.25">
      <c r="A42" s="84">
        <v>8</v>
      </c>
      <c r="B42" s="514" t="s">
        <v>193</v>
      </c>
      <c r="C42" s="514"/>
      <c r="D42" s="83" t="s">
        <v>203</v>
      </c>
      <c r="E42" s="83" t="s">
        <v>204</v>
      </c>
      <c r="F42" s="85" t="s">
        <v>154</v>
      </c>
      <c r="G42" s="75" t="s">
        <v>203</v>
      </c>
      <c r="H42" s="82"/>
      <c r="I42" s="82"/>
      <c r="J42" s="92" t="str">
        <f>'C8_Implementación PAT'!H11</f>
        <v>100%</v>
      </c>
      <c r="K42" s="92" t="str">
        <f>'C8_Implementación PAT'!H13</f>
        <v>100%</v>
      </c>
      <c r="L42" s="77"/>
    </row>
  </sheetData>
  <sheetProtection algorithmName="SHA-512" hashValue="xqCfDCODhdG6P7qEfI93f64/A93X28D1MWhl1riH+Ocu73hYzBcrpJM01lo2zkzEKDdNMEvm+CukIn0uVYd31Q==" saltValue="hcX6ZORB6jCE4e0AIIj3lg==" spinCount="100000" sheet="1" objects="1" scenarios="1"/>
  <mergeCells count="43">
    <mergeCell ref="A1:G1"/>
    <mergeCell ref="A2:H2"/>
    <mergeCell ref="A3:H3"/>
    <mergeCell ref="I3:K3"/>
    <mergeCell ref="E32:E34"/>
    <mergeCell ref="B23:C28"/>
    <mergeCell ref="A23:A28"/>
    <mergeCell ref="B9:C22"/>
    <mergeCell ref="A9:A22"/>
    <mergeCell ref="D32:D34"/>
    <mergeCell ref="E29:E31"/>
    <mergeCell ref="A29:A31"/>
    <mergeCell ref="A32:A34"/>
    <mergeCell ref="B29:C31"/>
    <mergeCell ref="D29:D31"/>
    <mergeCell ref="E23:E28"/>
    <mergeCell ref="B8:C8"/>
    <mergeCell ref="F23:F24"/>
    <mergeCell ref="F25:F26"/>
    <mergeCell ref="F27:F28"/>
    <mergeCell ref="A5:K5"/>
    <mergeCell ref="B42:C42"/>
    <mergeCell ref="E8:F8"/>
    <mergeCell ref="C32:C34"/>
    <mergeCell ref="C35:C37"/>
    <mergeCell ref="C38:C40"/>
    <mergeCell ref="B41:C41"/>
    <mergeCell ref="D9:D10"/>
    <mergeCell ref="E9:E10"/>
    <mergeCell ref="F9:F10"/>
    <mergeCell ref="D11:D22"/>
    <mergeCell ref="E11:E22"/>
    <mergeCell ref="F11:F14"/>
    <mergeCell ref="F15:F18"/>
    <mergeCell ref="B32:B40"/>
    <mergeCell ref="F21:F22"/>
    <mergeCell ref="D23:D28"/>
    <mergeCell ref="A35:A37"/>
    <mergeCell ref="A38:A40"/>
    <mergeCell ref="D35:D37"/>
    <mergeCell ref="D38:D40"/>
    <mergeCell ref="E35:E37"/>
    <mergeCell ref="E38:E40"/>
  </mergeCells>
  <hyperlinks>
    <hyperlink ref="K1" location="Inicio!A1" display="Ir a Tabla de contenid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W53"/>
  <sheetViews>
    <sheetView showGridLines="0" zoomScaleNormal="100" workbookViewId="0">
      <pane ySplit="5" topLeftCell="A6" activePane="bottomLeft" state="frozen"/>
      <selection pane="bottomLeft" activeCell="AH1" sqref="AH1:AI1"/>
    </sheetView>
  </sheetViews>
  <sheetFormatPr baseColWidth="10" defaultRowHeight="15" x14ac:dyDescent="0.25"/>
  <cols>
    <col min="1" max="1" width="10.42578125" style="21" customWidth="1"/>
    <col min="2" max="2" width="24.42578125" style="21" customWidth="1"/>
    <col min="3" max="3" width="3.85546875" style="21" customWidth="1"/>
    <col min="4" max="5" width="15.28515625" style="21" customWidth="1"/>
    <col min="6" max="6" width="5.140625" style="21" customWidth="1"/>
    <col min="7" max="7" width="10.42578125" style="21" customWidth="1"/>
    <col min="8" max="8" width="24.42578125" style="21" customWidth="1"/>
    <col min="9" max="9" width="3.85546875" style="21" customWidth="1"/>
    <col min="10" max="11" width="15.28515625" style="21" customWidth="1"/>
    <col min="12" max="12" width="2.7109375" customWidth="1"/>
    <col min="13" max="13" width="34.5703125" hidden="1" customWidth="1"/>
    <col min="14" max="18" width="5.140625" hidden="1" customWidth="1"/>
    <col min="19" max="27" width="0" hidden="1" customWidth="1"/>
    <col min="28" max="29" width="11.42578125" hidden="1" customWidth="1"/>
    <col min="30" max="32" width="0" hidden="1" customWidth="1"/>
  </cols>
  <sheetData>
    <row r="1" spans="1:49" ht="39" customHeight="1" x14ac:dyDescent="0.25">
      <c r="A1" s="316" t="s">
        <v>237</v>
      </c>
      <c r="B1" s="316"/>
      <c r="C1" s="316"/>
      <c r="D1" s="316"/>
      <c r="E1" s="316"/>
      <c r="F1" s="316"/>
      <c r="G1" s="316"/>
      <c r="H1" s="316"/>
      <c r="I1" s="316"/>
      <c r="J1" s="316"/>
      <c r="K1" s="316"/>
      <c r="L1" s="316"/>
      <c r="M1" s="316"/>
      <c r="N1" s="316"/>
      <c r="O1" s="316"/>
      <c r="AH1" s="310" t="s">
        <v>63</v>
      </c>
      <c r="AI1" s="310"/>
      <c r="AJ1" s="78"/>
      <c r="AK1" s="78"/>
      <c r="AL1" s="78"/>
      <c r="AM1" s="78"/>
      <c r="AN1" s="78"/>
      <c r="AO1" s="78"/>
      <c r="AP1" s="78"/>
      <c r="AQ1" s="78"/>
      <c r="AR1" s="78"/>
      <c r="AS1" s="78"/>
      <c r="AT1" s="78"/>
      <c r="AU1" s="78"/>
      <c r="AV1" s="78"/>
      <c r="AW1" s="78"/>
    </row>
    <row r="2" spans="1:49" ht="35.25" customHeight="1" thickBot="1" x14ac:dyDescent="0.35">
      <c r="A2" s="317" t="s">
        <v>238</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row>
    <row r="3" spans="1:49" ht="33" customHeight="1" x14ac:dyDescent="0.4">
      <c r="A3" s="321" t="s">
        <v>216</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row>
    <row r="4" spans="1:49" ht="22.5" customHeight="1" x14ac:dyDescent="0.35">
      <c r="A4" s="196" t="s">
        <v>339</v>
      </c>
      <c r="B4" s="29"/>
      <c r="C4" s="29"/>
      <c r="D4" s="29"/>
      <c r="E4" s="29"/>
    </row>
    <row r="5" spans="1:49" s="6" customFormat="1" ht="43.5" customHeight="1" x14ac:dyDescent="0.25">
      <c r="A5" s="322" t="s">
        <v>341</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row>
    <row r="6" spans="1:49" s="1" customFormat="1" ht="9" customHeight="1" x14ac:dyDescent="0.25">
      <c r="A6" s="195"/>
      <c r="B6" s="195"/>
      <c r="C6" s="195"/>
      <c r="D6" s="195"/>
      <c r="E6" s="195"/>
      <c r="F6" s="195"/>
      <c r="G6" s="195"/>
      <c r="H6" s="195"/>
      <c r="I6" s="195"/>
      <c r="J6" s="195"/>
      <c r="K6" s="195"/>
      <c r="L6" s="197"/>
      <c r="M6" s="197"/>
      <c r="N6" s="197"/>
      <c r="O6" s="197"/>
      <c r="P6" s="197"/>
      <c r="Q6" s="197"/>
      <c r="R6" s="197"/>
      <c r="S6" s="197"/>
      <c r="T6" s="197"/>
      <c r="U6" s="197"/>
      <c r="V6" s="197"/>
      <c r="W6" s="197"/>
      <c r="X6" s="197"/>
      <c r="Y6" s="197"/>
      <c r="Z6" s="197"/>
      <c r="AA6" s="197"/>
      <c r="AB6" s="197"/>
      <c r="AC6" s="197"/>
      <c r="AD6" s="197"/>
      <c r="AE6" s="197"/>
      <c r="AF6" s="197"/>
      <c r="AG6" s="197"/>
    </row>
    <row r="7" spans="1:49" s="19" customFormat="1" ht="27" x14ac:dyDescent="0.25">
      <c r="A7" s="134" t="s">
        <v>340</v>
      </c>
      <c r="B7" s="25"/>
      <c r="C7" s="25"/>
      <c r="D7" s="25"/>
      <c r="E7" s="26"/>
      <c r="F7" s="25"/>
      <c r="G7" s="25"/>
      <c r="H7" s="27"/>
      <c r="I7" s="27"/>
      <c r="J7" s="27"/>
      <c r="K7" s="25"/>
      <c r="L7" s="25"/>
    </row>
    <row r="8" spans="1:49" ht="14.25" customHeight="1" x14ac:dyDescent="0.25">
      <c r="A8" s="312" t="s">
        <v>5</v>
      </c>
      <c r="B8" s="312"/>
      <c r="C8" s="312"/>
      <c r="D8" s="313" t="s">
        <v>218</v>
      </c>
      <c r="E8" s="313" t="s">
        <v>219</v>
      </c>
      <c r="G8" s="312" t="s">
        <v>6</v>
      </c>
      <c r="H8" s="312"/>
      <c r="I8" s="312"/>
      <c r="J8" s="313" t="s">
        <v>218</v>
      </c>
      <c r="K8" s="313" t="s">
        <v>219</v>
      </c>
      <c r="L8" s="21"/>
      <c r="M8" s="5"/>
    </row>
    <row r="9" spans="1:49" ht="14.25" customHeight="1" x14ac:dyDescent="0.25">
      <c r="A9" s="312"/>
      <c r="B9" s="312"/>
      <c r="C9" s="312"/>
      <c r="D9" s="313"/>
      <c r="E9" s="313"/>
      <c r="G9" s="312"/>
      <c r="H9" s="312"/>
      <c r="I9" s="312"/>
      <c r="J9" s="313"/>
      <c r="K9" s="313"/>
      <c r="L9" s="21"/>
      <c r="M9" s="5"/>
    </row>
    <row r="10" spans="1:49" ht="14.25" customHeight="1" x14ac:dyDescent="0.25">
      <c r="A10" s="320" t="s">
        <v>278</v>
      </c>
      <c r="B10" s="315" t="s">
        <v>114</v>
      </c>
      <c r="C10" s="315"/>
      <c r="D10" s="212">
        <f t="shared" ref="D10:E13" si="0">SUM(D22,D30,D38)</f>
        <v>0</v>
      </c>
      <c r="E10" s="212">
        <f t="shared" si="0"/>
        <v>0</v>
      </c>
      <c r="G10" s="320" t="s">
        <v>279</v>
      </c>
      <c r="H10" s="315" t="s">
        <v>114</v>
      </c>
      <c r="I10" s="315"/>
      <c r="J10" s="212">
        <f t="shared" ref="J10:K13" si="1">SUM(J22,J30,J38)</f>
        <v>0</v>
      </c>
      <c r="K10" s="212">
        <f t="shared" si="1"/>
        <v>0</v>
      </c>
      <c r="L10" s="21"/>
      <c r="M10" s="5"/>
    </row>
    <row r="11" spans="1:49" ht="14.25" customHeight="1" x14ac:dyDescent="0.25">
      <c r="A11" s="320"/>
      <c r="B11" s="315" t="s">
        <v>220</v>
      </c>
      <c r="C11" s="213" t="s">
        <v>0</v>
      </c>
      <c r="D11" s="214">
        <f t="shared" si="0"/>
        <v>0</v>
      </c>
      <c r="E11" s="214">
        <f t="shared" si="0"/>
        <v>0</v>
      </c>
      <c r="G11" s="320"/>
      <c r="H11" s="315" t="s">
        <v>220</v>
      </c>
      <c r="I11" s="213" t="s">
        <v>0</v>
      </c>
      <c r="J11" s="214">
        <f t="shared" si="1"/>
        <v>0</v>
      </c>
      <c r="K11" s="214">
        <f t="shared" si="1"/>
        <v>0</v>
      </c>
      <c r="L11" s="21"/>
      <c r="M11" s="5"/>
    </row>
    <row r="12" spans="1:49" ht="14.25" customHeight="1" x14ac:dyDescent="0.25">
      <c r="A12" s="320"/>
      <c r="B12" s="315"/>
      <c r="C12" s="213" t="s">
        <v>1</v>
      </c>
      <c r="D12" s="214">
        <f t="shared" si="0"/>
        <v>0</v>
      </c>
      <c r="E12" s="214">
        <f t="shared" si="0"/>
        <v>0</v>
      </c>
      <c r="G12" s="320"/>
      <c r="H12" s="315"/>
      <c r="I12" s="213" t="s">
        <v>1</v>
      </c>
      <c r="J12" s="214">
        <f t="shared" si="1"/>
        <v>0</v>
      </c>
      <c r="K12" s="214">
        <f t="shared" si="1"/>
        <v>0</v>
      </c>
      <c r="L12" s="21"/>
      <c r="M12" s="5"/>
    </row>
    <row r="13" spans="1:49" ht="14.25" customHeight="1" x14ac:dyDescent="0.25">
      <c r="A13" s="320"/>
      <c r="B13" s="315"/>
      <c r="C13" s="213" t="s">
        <v>3</v>
      </c>
      <c r="D13" s="212">
        <f t="shared" si="0"/>
        <v>0</v>
      </c>
      <c r="E13" s="212">
        <f t="shared" si="0"/>
        <v>0</v>
      </c>
      <c r="G13" s="320"/>
      <c r="H13" s="315"/>
      <c r="I13" s="213" t="s">
        <v>3</v>
      </c>
      <c r="J13" s="212">
        <f t="shared" si="1"/>
        <v>0</v>
      </c>
      <c r="K13" s="212">
        <f t="shared" si="1"/>
        <v>0</v>
      </c>
      <c r="L13" s="21"/>
      <c r="M13" s="5"/>
    </row>
    <row r="14" spans="1:49" ht="14.25" customHeight="1" x14ac:dyDescent="0.25">
      <c r="A14" s="320"/>
      <c r="B14" s="315" t="s">
        <v>113</v>
      </c>
      <c r="C14" s="213" t="s">
        <v>0</v>
      </c>
      <c r="D14" s="215" t="str">
        <f>IFERROR(D11/D10,"")</f>
        <v/>
      </c>
      <c r="E14" s="215" t="str">
        <f>IFERROR(E11/E10,"")</f>
        <v/>
      </c>
      <c r="G14" s="320"/>
      <c r="H14" s="315" t="s">
        <v>113</v>
      </c>
      <c r="I14" s="213" t="s">
        <v>0</v>
      </c>
      <c r="J14" s="215" t="str">
        <f>IFERROR(J11/J10,"")</f>
        <v/>
      </c>
      <c r="K14" s="215" t="str">
        <f>IFERROR(K11/K10,"")</f>
        <v/>
      </c>
      <c r="L14" s="21"/>
      <c r="M14" s="5"/>
    </row>
    <row r="15" spans="1:49" ht="14.25" customHeight="1" x14ac:dyDescent="0.25">
      <c r="A15" s="320"/>
      <c r="B15" s="315"/>
      <c r="C15" s="213" t="s">
        <v>1</v>
      </c>
      <c r="D15" s="215" t="str">
        <f>IFERROR(D12/D10,"")</f>
        <v/>
      </c>
      <c r="E15" s="215" t="str">
        <f>IFERROR(E12/E10,"")</f>
        <v/>
      </c>
      <c r="G15" s="320"/>
      <c r="H15" s="315"/>
      <c r="I15" s="213" t="s">
        <v>1</v>
      </c>
      <c r="J15" s="215" t="str">
        <f>IFERROR(J12/J10,"")</f>
        <v/>
      </c>
      <c r="K15" s="215" t="str">
        <f>IFERROR(K12/K10,"")</f>
        <v/>
      </c>
      <c r="L15" s="21"/>
      <c r="M15" s="5"/>
    </row>
    <row r="16" spans="1:49" ht="14.25" customHeight="1" x14ac:dyDescent="0.25">
      <c r="A16" s="320"/>
      <c r="B16" s="315"/>
      <c r="C16" s="213" t="s">
        <v>3</v>
      </c>
      <c r="D16" s="216" t="str">
        <f>IFERROR(D13/D10,"")</f>
        <v/>
      </c>
      <c r="E16" s="216" t="str">
        <f>IFERROR(E13/E10,"")</f>
        <v/>
      </c>
      <c r="F16" s="22"/>
      <c r="G16" s="320"/>
      <c r="H16" s="315"/>
      <c r="I16" s="213" t="s">
        <v>3</v>
      </c>
      <c r="J16" s="216" t="str">
        <f>IFERROR(J13/J10,"")</f>
        <v/>
      </c>
      <c r="K16" s="216" t="str">
        <f>IFERROR(K13/K10,"")</f>
        <v/>
      </c>
      <c r="L16" s="21"/>
    </row>
    <row r="17" spans="1:13" ht="4.5" customHeight="1" x14ac:dyDescent="0.25">
      <c r="A17" s="28"/>
      <c r="B17" s="22"/>
      <c r="C17" s="22"/>
      <c r="D17" s="22"/>
      <c r="E17" s="22"/>
      <c r="J17" s="22"/>
      <c r="K17" s="22"/>
      <c r="L17" s="21"/>
    </row>
    <row r="18" spans="1:13" s="19" customFormat="1" ht="22.5" customHeight="1" x14ac:dyDescent="0.25">
      <c r="A18" s="134" t="s">
        <v>318</v>
      </c>
      <c r="B18" s="25"/>
      <c r="C18" s="25"/>
      <c r="D18" s="25"/>
      <c r="E18" s="26"/>
      <c r="F18" s="25"/>
      <c r="G18" s="25"/>
      <c r="H18" s="25"/>
      <c r="I18" s="25"/>
      <c r="J18" s="25"/>
      <c r="K18" s="26"/>
    </row>
    <row r="19" spans="1:13" ht="8.25" customHeight="1" x14ac:dyDescent="0.25">
      <c r="A19" s="28"/>
      <c r="B19" s="22"/>
      <c r="C19" s="22"/>
      <c r="D19" s="22"/>
      <c r="E19" s="22"/>
      <c r="J19" s="22"/>
      <c r="K19" s="22"/>
    </row>
    <row r="20" spans="1:13" ht="14.25" customHeight="1" x14ac:dyDescent="0.25">
      <c r="A20" s="318" t="s">
        <v>5</v>
      </c>
      <c r="B20" s="318"/>
      <c r="C20" s="318"/>
      <c r="D20" s="319" t="s">
        <v>218</v>
      </c>
      <c r="E20" s="319" t="s">
        <v>219</v>
      </c>
      <c r="G20" s="318" t="s">
        <v>6</v>
      </c>
      <c r="H20" s="318"/>
      <c r="I20" s="318"/>
      <c r="J20" s="319" t="s">
        <v>218</v>
      </c>
      <c r="K20" s="319" t="s">
        <v>219</v>
      </c>
      <c r="M20" s="5"/>
    </row>
    <row r="21" spans="1:13" ht="14.25" customHeight="1" x14ac:dyDescent="0.25">
      <c r="A21" s="318"/>
      <c r="B21" s="318"/>
      <c r="C21" s="318"/>
      <c r="D21" s="319"/>
      <c r="E21" s="319"/>
      <c r="G21" s="318"/>
      <c r="H21" s="318"/>
      <c r="I21" s="318"/>
      <c r="J21" s="319"/>
      <c r="K21" s="319"/>
      <c r="M21" s="5"/>
    </row>
    <row r="22" spans="1:13" ht="14.25" customHeight="1" x14ac:dyDescent="0.25">
      <c r="A22" s="314" t="s">
        <v>74</v>
      </c>
      <c r="B22" s="315" t="s">
        <v>114</v>
      </c>
      <c r="C22" s="315"/>
      <c r="D22" s="164">
        <v>0</v>
      </c>
      <c r="E22" s="217">
        <v>0</v>
      </c>
      <c r="G22" s="314" t="s">
        <v>74</v>
      </c>
      <c r="H22" s="315" t="s">
        <v>114</v>
      </c>
      <c r="I22" s="315"/>
      <c r="J22" s="164">
        <v>0</v>
      </c>
      <c r="K22" s="217">
        <v>0</v>
      </c>
      <c r="M22" s="5"/>
    </row>
    <row r="23" spans="1:13" ht="14.25" customHeight="1" x14ac:dyDescent="0.25">
      <c r="A23" s="314"/>
      <c r="B23" s="315" t="s">
        <v>220</v>
      </c>
      <c r="C23" s="218" t="s">
        <v>0</v>
      </c>
      <c r="D23" s="217">
        <v>0</v>
      </c>
      <c r="E23" s="217">
        <v>0</v>
      </c>
      <c r="G23" s="314"/>
      <c r="H23" s="315" t="s">
        <v>220</v>
      </c>
      <c r="I23" s="218" t="s">
        <v>0</v>
      </c>
      <c r="J23" s="217">
        <v>0</v>
      </c>
      <c r="K23" s="217">
        <v>0</v>
      </c>
      <c r="M23" s="5"/>
    </row>
    <row r="24" spans="1:13" ht="14.25" customHeight="1" x14ac:dyDescent="0.25">
      <c r="A24" s="314"/>
      <c r="B24" s="315"/>
      <c r="C24" s="218" t="s">
        <v>1</v>
      </c>
      <c r="D24" s="217">
        <v>0</v>
      </c>
      <c r="E24" s="217">
        <v>0</v>
      </c>
      <c r="G24" s="314"/>
      <c r="H24" s="315"/>
      <c r="I24" s="218" t="s">
        <v>1</v>
      </c>
      <c r="J24" s="217">
        <v>0</v>
      </c>
      <c r="K24" s="217">
        <v>0</v>
      </c>
      <c r="M24" s="5"/>
    </row>
    <row r="25" spans="1:13" ht="14.25" customHeight="1" x14ac:dyDescent="0.25">
      <c r="A25" s="314"/>
      <c r="B25" s="315"/>
      <c r="C25" s="218" t="s">
        <v>3</v>
      </c>
      <c r="D25" s="217">
        <v>0</v>
      </c>
      <c r="E25" s="217">
        <v>0</v>
      </c>
      <c r="G25" s="314"/>
      <c r="H25" s="315"/>
      <c r="I25" s="218" t="s">
        <v>3</v>
      </c>
      <c r="J25" s="217">
        <v>0</v>
      </c>
      <c r="K25" s="217">
        <v>0</v>
      </c>
      <c r="M25" s="5"/>
    </row>
    <row r="26" spans="1:13" ht="14.25" customHeight="1" x14ac:dyDescent="0.25">
      <c r="A26" s="314"/>
      <c r="B26" s="315" t="s">
        <v>113</v>
      </c>
      <c r="C26" s="218" t="s">
        <v>0</v>
      </c>
      <c r="D26" s="215" t="str">
        <f>IFERROR(D23/D22,"")</f>
        <v/>
      </c>
      <c r="E26" s="215" t="str">
        <f>IFERROR(E23/E22,"")</f>
        <v/>
      </c>
      <c r="G26" s="314"/>
      <c r="H26" s="315" t="s">
        <v>113</v>
      </c>
      <c r="I26" s="218" t="s">
        <v>0</v>
      </c>
      <c r="J26" s="215" t="str">
        <f>IFERROR(J23/J22,"")</f>
        <v/>
      </c>
      <c r="K26" s="215" t="str">
        <f>IFERROR(K23/K22,"")</f>
        <v/>
      </c>
      <c r="M26" s="5"/>
    </row>
    <row r="27" spans="1:13" ht="14.25" customHeight="1" x14ac:dyDescent="0.25">
      <c r="A27" s="314"/>
      <c r="B27" s="315"/>
      <c r="C27" s="218" t="s">
        <v>1</v>
      </c>
      <c r="D27" s="215" t="str">
        <f>IFERROR(D24/D22,"")</f>
        <v/>
      </c>
      <c r="E27" s="215" t="str">
        <f>IFERROR(E24/E22,"")</f>
        <v/>
      </c>
      <c r="G27" s="314"/>
      <c r="H27" s="315"/>
      <c r="I27" s="218" t="s">
        <v>1</v>
      </c>
      <c r="J27" s="215" t="str">
        <f>IFERROR(J24/J22,"")</f>
        <v/>
      </c>
      <c r="K27" s="215" t="str">
        <f>IFERROR(K24/K22,"")</f>
        <v/>
      </c>
      <c r="M27" s="5"/>
    </row>
    <row r="28" spans="1:13" ht="12" customHeight="1" x14ac:dyDescent="0.25">
      <c r="A28" s="314"/>
      <c r="B28" s="315"/>
      <c r="C28" s="218" t="s">
        <v>3</v>
      </c>
      <c r="D28" s="215" t="str">
        <f>IFERROR(D25/D22,"")</f>
        <v/>
      </c>
      <c r="E28" s="215" t="str">
        <f>IFERROR(E25/E22,"")</f>
        <v/>
      </c>
      <c r="F28" s="22"/>
      <c r="G28" s="314"/>
      <c r="H28" s="315"/>
      <c r="I28" s="218" t="s">
        <v>3</v>
      </c>
      <c r="J28" s="215" t="str">
        <f>IFERROR(J25/J22,"")</f>
        <v/>
      </c>
      <c r="K28" s="215" t="str">
        <f>IFERROR(K25/K22,"")</f>
        <v/>
      </c>
    </row>
    <row r="29" spans="1:13" s="224" customFormat="1" ht="12" customHeight="1" x14ac:dyDescent="0.25">
      <c r="A29" s="219"/>
      <c r="B29" s="220"/>
      <c r="C29" s="221"/>
      <c r="D29" s="222" t="str">
        <f>IF(SUM(D23:D25)=D22,"","datos erróneos")</f>
        <v/>
      </c>
      <c r="E29" s="222" t="str">
        <f>IF(SUM(E23:E25)=E22,"","datos erróneos")</f>
        <v/>
      </c>
      <c r="F29" s="223"/>
      <c r="G29" s="219"/>
      <c r="H29" s="220"/>
      <c r="I29" s="221"/>
      <c r="J29" s="222" t="str">
        <f>IF(SUM(J23:J25)=J22,"","datos erróneos")</f>
        <v/>
      </c>
      <c r="K29" s="222" t="str">
        <f>IF(SUM(K23:K25)=K22,"","datos erróneos")</f>
        <v/>
      </c>
    </row>
    <row r="30" spans="1:13" ht="12" customHeight="1" x14ac:dyDescent="0.25">
      <c r="A30" s="314" t="s">
        <v>75</v>
      </c>
      <c r="B30" s="315" t="s">
        <v>114</v>
      </c>
      <c r="C30" s="315"/>
      <c r="D30" s="164">
        <v>0</v>
      </c>
      <c r="E30" s="217">
        <v>0</v>
      </c>
      <c r="G30" s="314" t="s">
        <v>75</v>
      </c>
      <c r="H30" s="315" t="s">
        <v>114</v>
      </c>
      <c r="I30" s="315"/>
      <c r="J30" s="164">
        <v>0</v>
      </c>
      <c r="K30" s="217">
        <v>0</v>
      </c>
      <c r="M30" s="5"/>
    </row>
    <row r="31" spans="1:13" ht="12" customHeight="1" x14ac:dyDescent="0.25">
      <c r="A31" s="314"/>
      <c r="B31" s="315" t="s">
        <v>220</v>
      </c>
      <c r="C31" s="218" t="s">
        <v>0</v>
      </c>
      <c r="D31" s="217">
        <v>0</v>
      </c>
      <c r="E31" s="217">
        <v>0</v>
      </c>
      <c r="G31" s="314"/>
      <c r="H31" s="315" t="s">
        <v>220</v>
      </c>
      <c r="I31" s="218" t="s">
        <v>0</v>
      </c>
      <c r="J31" s="217">
        <v>0</v>
      </c>
      <c r="K31" s="217">
        <v>0</v>
      </c>
      <c r="M31" s="5"/>
    </row>
    <row r="32" spans="1:13" ht="12" customHeight="1" x14ac:dyDescent="0.25">
      <c r="A32" s="314"/>
      <c r="B32" s="315"/>
      <c r="C32" s="218" t="s">
        <v>1</v>
      </c>
      <c r="D32" s="217">
        <v>0</v>
      </c>
      <c r="E32" s="217">
        <v>0</v>
      </c>
      <c r="G32" s="314"/>
      <c r="H32" s="315"/>
      <c r="I32" s="218" t="s">
        <v>1</v>
      </c>
      <c r="J32" s="217">
        <v>0</v>
      </c>
      <c r="K32" s="217">
        <v>0</v>
      </c>
      <c r="M32" s="5"/>
    </row>
    <row r="33" spans="1:33" ht="12" customHeight="1" x14ac:dyDescent="0.25">
      <c r="A33" s="314"/>
      <c r="B33" s="315"/>
      <c r="C33" s="218" t="s">
        <v>3</v>
      </c>
      <c r="D33" s="217">
        <v>0</v>
      </c>
      <c r="E33" s="217">
        <v>0</v>
      </c>
      <c r="G33" s="314"/>
      <c r="H33" s="315"/>
      <c r="I33" s="218" t="s">
        <v>3</v>
      </c>
      <c r="J33" s="217">
        <v>0</v>
      </c>
      <c r="K33" s="217">
        <v>0</v>
      </c>
      <c r="M33" s="5"/>
    </row>
    <row r="34" spans="1:33" ht="12" customHeight="1" x14ac:dyDescent="0.25">
      <c r="A34" s="314"/>
      <c r="B34" s="315" t="s">
        <v>113</v>
      </c>
      <c r="C34" s="218" t="s">
        <v>0</v>
      </c>
      <c r="D34" s="215" t="str">
        <f>IFERROR(D31/D30,"")</f>
        <v/>
      </c>
      <c r="E34" s="215" t="str">
        <f t="shared" ref="E34" si="2">IFERROR(E31/E30,"")</f>
        <v/>
      </c>
      <c r="G34" s="314"/>
      <c r="H34" s="315" t="s">
        <v>113</v>
      </c>
      <c r="I34" s="218" t="s">
        <v>0</v>
      </c>
      <c r="J34" s="215" t="str">
        <f>IFERROR(J31/J30,"")</f>
        <v/>
      </c>
      <c r="K34" s="215" t="str">
        <f t="shared" ref="K34" si="3">IFERROR(K31/K30,"")</f>
        <v/>
      </c>
      <c r="M34" s="5"/>
    </row>
    <row r="35" spans="1:33" ht="12" customHeight="1" x14ac:dyDescent="0.25">
      <c r="A35" s="314"/>
      <c r="B35" s="315"/>
      <c r="C35" s="218" t="s">
        <v>1</v>
      </c>
      <c r="D35" s="215" t="str">
        <f>IFERROR(D32/D30,"")</f>
        <v/>
      </c>
      <c r="E35" s="215" t="str">
        <f t="shared" ref="E35" si="4">IFERROR(E32/E30,"")</f>
        <v/>
      </c>
      <c r="G35" s="314"/>
      <c r="H35" s="315"/>
      <c r="I35" s="218" t="s">
        <v>1</v>
      </c>
      <c r="J35" s="215" t="str">
        <f>IFERROR(J32/J30,"")</f>
        <v/>
      </c>
      <c r="K35" s="215" t="str">
        <f t="shared" ref="K35" si="5">IFERROR(K32/K30,"")</f>
        <v/>
      </c>
      <c r="M35" s="5"/>
    </row>
    <row r="36" spans="1:33" ht="12" customHeight="1" x14ac:dyDescent="0.25">
      <c r="A36" s="314"/>
      <c r="B36" s="315"/>
      <c r="C36" s="218" t="s">
        <v>3</v>
      </c>
      <c r="D36" s="215" t="str">
        <f>IFERROR(D33/D30,"")</f>
        <v/>
      </c>
      <c r="E36" s="215" t="str">
        <f t="shared" ref="E36" si="6">IFERROR(E33/E30,"")</f>
        <v/>
      </c>
      <c r="F36" s="22"/>
      <c r="G36" s="314"/>
      <c r="H36" s="315"/>
      <c r="I36" s="218" t="s">
        <v>3</v>
      </c>
      <c r="J36" s="215" t="str">
        <f>IFERROR(J33/J30,"")</f>
        <v/>
      </c>
      <c r="K36" s="215" t="str">
        <f t="shared" ref="K36" si="7">IFERROR(K33/K30,"")</f>
        <v/>
      </c>
    </row>
    <row r="37" spans="1:33" s="224" customFormat="1" ht="12" customHeight="1" x14ac:dyDescent="0.25">
      <c r="A37" s="219"/>
      <c r="B37" s="220"/>
      <c r="C37" s="221"/>
      <c r="D37" s="222" t="str">
        <f>IF(SUM(D31:D33)=D30,"","datos erróneos")</f>
        <v/>
      </c>
      <c r="E37" s="222" t="str">
        <f>IF(SUM(E31:E33)=E30,"","datos erróneos")</f>
        <v/>
      </c>
      <c r="F37" s="223"/>
      <c r="G37" s="219"/>
      <c r="H37" s="220"/>
      <c r="I37" s="221"/>
      <c r="J37" s="222" t="str">
        <f>IF(SUM(J31:J33)=J30,"","datos erróneos")</f>
        <v/>
      </c>
      <c r="K37" s="222" t="str">
        <f>IF(SUM(K31:K33)=K30,"","datos erróneos")</f>
        <v/>
      </c>
    </row>
    <row r="38" spans="1:33" ht="12" customHeight="1" x14ac:dyDescent="0.25">
      <c r="A38" s="314" t="s">
        <v>76</v>
      </c>
      <c r="B38" s="315" t="s">
        <v>114</v>
      </c>
      <c r="C38" s="315"/>
      <c r="D38" s="164">
        <v>0</v>
      </c>
      <c r="E38" s="217">
        <v>0</v>
      </c>
      <c r="G38" s="314" t="s">
        <v>76</v>
      </c>
      <c r="H38" s="315" t="s">
        <v>114</v>
      </c>
      <c r="I38" s="315"/>
      <c r="J38" s="164">
        <v>0</v>
      </c>
      <c r="K38" s="217">
        <v>0</v>
      </c>
      <c r="M38" s="5"/>
    </row>
    <row r="39" spans="1:33" ht="12" customHeight="1" x14ac:dyDescent="0.25">
      <c r="A39" s="314"/>
      <c r="B39" s="315" t="s">
        <v>220</v>
      </c>
      <c r="C39" s="218" t="s">
        <v>0</v>
      </c>
      <c r="D39" s="217">
        <v>0</v>
      </c>
      <c r="E39" s="217">
        <v>0</v>
      </c>
      <c r="G39" s="314"/>
      <c r="H39" s="315" t="s">
        <v>220</v>
      </c>
      <c r="I39" s="218" t="s">
        <v>0</v>
      </c>
      <c r="J39" s="217">
        <v>0</v>
      </c>
      <c r="K39" s="217">
        <v>0</v>
      </c>
      <c r="M39" s="5"/>
    </row>
    <row r="40" spans="1:33" ht="12" customHeight="1" x14ac:dyDescent="0.25">
      <c r="A40" s="314"/>
      <c r="B40" s="315"/>
      <c r="C40" s="218" t="s">
        <v>1</v>
      </c>
      <c r="D40" s="217">
        <v>0</v>
      </c>
      <c r="E40" s="217">
        <v>0</v>
      </c>
      <c r="G40" s="314"/>
      <c r="H40" s="315"/>
      <c r="I40" s="218" t="s">
        <v>1</v>
      </c>
      <c r="J40" s="217">
        <v>0</v>
      </c>
      <c r="K40" s="217">
        <v>0</v>
      </c>
      <c r="M40" s="5"/>
    </row>
    <row r="41" spans="1:33" ht="12" customHeight="1" x14ac:dyDescent="0.25">
      <c r="A41" s="314"/>
      <c r="B41" s="315"/>
      <c r="C41" s="218" t="s">
        <v>3</v>
      </c>
      <c r="D41" s="217">
        <v>0</v>
      </c>
      <c r="E41" s="217">
        <v>0</v>
      </c>
      <c r="G41" s="314"/>
      <c r="H41" s="315"/>
      <c r="I41" s="218" t="s">
        <v>3</v>
      </c>
      <c r="J41" s="217">
        <v>0</v>
      </c>
      <c r="K41" s="217">
        <v>0</v>
      </c>
      <c r="M41" s="5"/>
    </row>
    <row r="42" spans="1:33" ht="12" customHeight="1" x14ac:dyDescent="0.25">
      <c r="A42" s="314"/>
      <c r="B42" s="315" t="s">
        <v>113</v>
      </c>
      <c r="C42" s="218" t="s">
        <v>0</v>
      </c>
      <c r="D42" s="215" t="str">
        <f>IFERROR(D39/D38,"")</f>
        <v/>
      </c>
      <c r="E42" s="215" t="str">
        <f t="shared" ref="E42" si="8">IFERROR(E39/E38,"")</f>
        <v/>
      </c>
      <c r="G42" s="314"/>
      <c r="H42" s="315" t="s">
        <v>113</v>
      </c>
      <c r="I42" s="218" t="s">
        <v>0</v>
      </c>
      <c r="J42" s="215" t="str">
        <f>IFERROR(J39/J38,"")</f>
        <v/>
      </c>
      <c r="K42" s="215" t="str">
        <f t="shared" ref="K42" si="9">IFERROR(K39/K38,"")</f>
        <v/>
      </c>
      <c r="M42" s="5"/>
    </row>
    <row r="43" spans="1:33" ht="12" customHeight="1" x14ac:dyDescent="0.25">
      <c r="A43" s="314"/>
      <c r="B43" s="315"/>
      <c r="C43" s="218" t="s">
        <v>1</v>
      </c>
      <c r="D43" s="215" t="str">
        <f>IFERROR(D40/D38,"")</f>
        <v/>
      </c>
      <c r="E43" s="215" t="str">
        <f t="shared" ref="E43" si="10">IFERROR(E40/E38,"")</f>
        <v/>
      </c>
      <c r="G43" s="314"/>
      <c r="H43" s="315"/>
      <c r="I43" s="218" t="s">
        <v>1</v>
      </c>
      <c r="J43" s="215" t="str">
        <f>IFERROR(J40/J38,"")</f>
        <v/>
      </c>
      <c r="K43" s="215" t="str">
        <f t="shared" ref="K43" si="11">IFERROR(K40/K38,"")</f>
        <v/>
      </c>
      <c r="M43" s="5"/>
    </row>
    <row r="44" spans="1:33" ht="12" customHeight="1" x14ac:dyDescent="0.25">
      <c r="A44" s="314"/>
      <c r="B44" s="315"/>
      <c r="C44" s="218" t="s">
        <v>3</v>
      </c>
      <c r="D44" s="215" t="str">
        <f>IFERROR(D41/D38,"")</f>
        <v/>
      </c>
      <c r="E44" s="215" t="str">
        <f t="shared" ref="E44" si="12">IFERROR(E41/E38,"")</f>
        <v/>
      </c>
      <c r="F44" s="22"/>
      <c r="G44" s="314"/>
      <c r="H44" s="315"/>
      <c r="I44" s="218" t="s">
        <v>3</v>
      </c>
      <c r="J44" s="215" t="str">
        <f>IFERROR(J41/J38,"")</f>
        <v/>
      </c>
      <c r="K44" s="215" t="str">
        <f t="shared" ref="K44" si="13">IFERROR(K41/K38,"")</f>
        <v/>
      </c>
    </row>
    <row r="45" spans="1:33" s="224" customFormat="1" ht="12" customHeight="1" x14ac:dyDescent="0.25">
      <c r="A45" s="219"/>
      <c r="B45" s="220"/>
      <c r="C45" s="221"/>
      <c r="D45" s="222" t="str">
        <f>IF(SUM(D39:D41)=D38,"","datos erróneos")</f>
        <v/>
      </c>
      <c r="E45" s="222" t="str">
        <f>IF(SUM(E39:E41)=E38,"","datos erróneos")</f>
        <v/>
      </c>
      <c r="F45" s="223"/>
      <c r="G45" s="219"/>
      <c r="H45" s="220"/>
      <c r="I45" s="221"/>
      <c r="J45" s="222" t="str">
        <f>IF(SUM(J39:J41)=J38,"","datos erróneos")</f>
        <v/>
      </c>
      <c r="K45" s="222" t="str">
        <f>IF(SUM(K39:K41)=K38,"","datos erróneos")</f>
        <v/>
      </c>
    </row>
    <row r="46" spans="1:33" ht="13.5" customHeight="1" x14ac:dyDescent="0.25">
      <c r="A46" s="33" t="s">
        <v>115</v>
      </c>
      <c r="B46" s="34"/>
      <c r="C46" s="34"/>
      <c r="D46" s="32"/>
      <c r="E46" s="34"/>
      <c r="F46" s="35"/>
      <c r="G46" s="32"/>
      <c r="H46" s="32"/>
      <c r="I46" s="32"/>
      <c r="J46" s="34"/>
      <c r="K46" s="34"/>
      <c r="L46" s="1"/>
      <c r="M46" s="1"/>
      <c r="N46" s="1"/>
      <c r="O46" s="1"/>
      <c r="P46" s="1"/>
      <c r="Q46" s="1"/>
      <c r="R46" s="1"/>
      <c r="S46" s="1"/>
      <c r="T46" s="1"/>
      <c r="U46" s="1"/>
      <c r="V46" s="1"/>
      <c r="W46" s="1"/>
      <c r="X46" s="1"/>
      <c r="Y46" s="1"/>
      <c r="Z46" s="1"/>
      <c r="AA46" s="1"/>
      <c r="AB46" s="1"/>
      <c r="AC46" s="1"/>
      <c r="AD46" s="1"/>
      <c r="AE46" s="1"/>
      <c r="AF46" s="1"/>
      <c r="AG46" s="1"/>
    </row>
    <row r="47" spans="1:33" s="1" customFormat="1" ht="13.5" customHeight="1" x14ac:dyDescent="0.25">
      <c r="A47" s="33" t="s">
        <v>221</v>
      </c>
      <c r="B47" s="36"/>
      <c r="C47" s="36"/>
      <c r="D47" s="36"/>
      <c r="E47" s="36"/>
      <c r="F47" s="31"/>
      <c r="G47" s="37"/>
      <c r="H47" s="37"/>
      <c r="I47" s="37"/>
      <c r="J47" s="36"/>
      <c r="K47" s="36"/>
    </row>
    <row r="48" spans="1:33" s="1" customFormat="1" ht="21" customHeight="1" x14ac:dyDescent="0.25">
      <c r="A48" s="37"/>
      <c r="B48" s="36"/>
      <c r="C48" s="36"/>
      <c r="D48" s="36"/>
      <c r="E48" s="36"/>
      <c r="F48" s="31"/>
      <c r="G48" s="37"/>
      <c r="H48" s="37"/>
      <c r="I48" s="37"/>
      <c r="J48" s="36"/>
      <c r="K48" s="36"/>
    </row>
    <row r="50" spans="1:11" ht="18.75" x14ac:dyDescent="0.3">
      <c r="A50" s="193"/>
      <c r="B50" s="22"/>
      <c r="C50" s="22"/>
      <c r="D50" s="22"/>
      <c r="E50" s="22"/>
      <c r="H50" s="27"/>
      <c r="I50" s="31"/>
      <c r="J50" s="27"/>
    </row>
    <row r="51" spans="1:11" ht="15" customHeight="1" x14ac:dyDescent="0.25">
      <c r="A51" s="311"/>
      <c r="B51" s="311"/>
      <c r="C51" s="311"/>
      <c r="D51" s="311"/>
      <c r="E51" s="311"/>
      <c r="F51" s="311"/>
      <c r="G51" s="311"/>
      <c r="H51" s="311"/>
      <c r="I51" s="311"/>
      <c r="J51" s="311"/>
      <c r="K51" s="311"/>
    </row>
    <row r="52" spans="1:11" x14ac:dyDescent="0.25">
      <c r="A52" s="311"/>
      <c r="B52" s="311"/>
      <c r="C52" s="311"/>
      <c r="D52" s="311"/>
      <c r="E52" s="311"/>
      <c r="F52" s="311"/>
      <c r="G52" s="311"/>
      <c r="H52" s="311"/>
      <c r="I52" s="311"/>
      <c r="J52" s="311"/>
      <c r="K52" s="311"/>
    </row>
    <row r="53" spans="1:11" x14ac:dyDescent="0.25">
      <c r="A53" s="311"/>
      <c r="B53" s="311"/>
      <c r="C53" s="311"/>
      <c r="D53" s="311"/>
      <c r="E53" s="311"/>
      <c r="F53" s="311"/>
      <c r="G53" s="311"/>
      <c r="H53" s="311"/>
      <c r="I53" s="311"/>
      <c r="J53" s="311"/>
      <c r="K53" s="311"/>
    </row>
  </sheetData>
  <sheetProtection algorithmName="SHA-512" hashValue="hUcXF/kEUYoqVj+3hnvtOuarWcq1PG2fgeRAxvds7B4Y8IkhJZus20oEOtrvnQWVsEh03DkgWRg1ZpllZ6aqyw==" saltValue="048ITtbBEjvVa8WOoS6jGw==" spinCount="100000" sheet="1" objects="1" scenarios="1"/>
  <mergeCells count="50">
    <mergeCell ref="G22:G28"/>
    <mergeCell ref="H22:I22"/>
    <mergeCell ref="A3:AG3"/>
    <mergeCell ref="B23:B25"/>
    <mergeCell ref="H23:H25"/>
    <mergeCell ref="B26:B28"/>
    <mergeCell ref="H26:H28"/>
    <mergeCell ref="A22:A28"/>
    <mergeCell ref="B22:C22"/>
    <mergeCell ref="A5:AH5"/>
    <mergeCell ref="A1:O1"/>
    <mergeCell ref="A2:AG2"/>
    <mergeCell ref="A20:C21"/>
    <mergeCell ref="G20:I21"/>
    <mergeCell ref="K20:K21"/>
    <mergeCell ref="D20:D21"/>
    <mergeCell ref="E20:E21"/>
    <mergeCell ref="J20:J21"/>
    <mergeCell ref="H11:H13"/>
    <mergeCell ref="B11:B13"/>
    <mergeCell ref="H10:I10"/>
    <mergeCell ref="G10:G16"/>
    <mergeCell ref="H14:H16"/>
    <mergeCell ref="B14:B16"/>
    <mergeCell ref="B10:C10"/>
    <mergeCell ref="A10:A16"/>
    <mergeCell ref="A30:A36"/>
    <mergeCell ref="B30:C30"/>
    <mergeCell ref="G30:G36"/>
    <mergeCell ref="H30:I30"/>
    <mergeCell ref="B31:B33"/>
    <mergeCell ref="H31:H33"/>
    <mergeCell ref="B34:B36"/>
    <mergeCell ref="H34:H36"/>
    <mergeCell ref="AH1:AI1"/>
    <mergeCell ref="A51:K53"/>
    <mergeCell ref="G8:I9"/>
    <mergeCell ref="A8:C9"/>
    <mergeCell ref="D8:D9"/>
    <mergeCell ref="E8:E9"/>
    <mergeCell ref="J8:J9"/>
    <mergeCell ref="K8:K9"/>
    <mergeCell ref="A38:A44"/>
    <mergeCell ref="B38:C38"/>
    <mergeCell ref="G38:G44"/>
    <mergeCell ref="H38:I38"/>
    <mergeCell ref="B39:B41"/>
    <mergeCell ref="H39:H41"/>
    <mergeCell ref="B42:B44"/>
    <mergeCell ref="H42:H44"/>
  </mergeCells>
  <hyperlinks>
    <hyperlink ref="AH1" location="Inicio!A1" display="Ir a Tabla de contenido"/>
  </hyperlinks>
  <pageMargins left="0.7" right="0.7" top="0.75" bottom="0.75" header="0.3" footer="0.3"/>
  <pageSetup paperSize="9" scale="76" fitToHeight="0" orientation="landscape" r:id="rId1"/>
  <ignoredErrors>
    <ignoredError sqref="D26 E27:E28 D27:D28 D34 D35:D36 E35:E36 E26 E3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Y50"/>
  <sheetViews>
    <sheetView showGridLines="0" zoomScaleNormal="100" workbookViewId="0">
      <pane ySplit="5" topLeftCell="A6" activePane="bottomLeft" state="frozen"/>
      <selection pane="bottomLeft" activeCell="L1" sqref="L1"/>
    </sheetView>
  </sheetViews>
  <sheetFormatPr baseColWidth="10" defaultRowHeight="15" x14ac:dyDescent="0.25"/>
  <cols>
    <col min="1" max="1" width="10.42578125" style="21" customWidth="1"/>
    <col min="2" max="2" width="24.42578125" style="21" customWidth="1"/>
    <col min="3" max="3" width="3.85546875" style="21" customWidth="1"/>
    <col min="4" max="5" width="15.28515625" style="21" customWidth="1"/>
    <col min="6" max="6" width="5.140625" style="21" customWidth="1"/>
    <col min="7" max="7" width="10.42578125" style="21" customWidth="1"/>
    <col min="8" max="8" width="24.42578125" style="21" customWidth="1"/>
    <col min="9" max="9" width="3.85546875" style="21" customWidth="1"/>
    <col min="10" max="11" width="15.28515625" style="21" customWidth="1"/>
    <col min="12" max="12" width="2.7109375" customWidth="1"/>
    <col min="13" max="13" width="34.5703125" hidden="1" customWidth="1"/>
    <col min="14" max="18" width="5.140625" hidden="1" customWidth="1"/>
    <col min="19" max="27" width="0" hidden="1" customWidth="1"/>
    <col min="28" max="29" width="11.42578125" hidden="1" customWidth="1"/>
    <col min="30" max="32" width="0" hidden="1" customWidth="1"/>
  </cols>
  <sheetData>
    <row r="1" spans="1:51" ht="34.5" customHeight="1" x14ac:dyDescent="0.35">
      <c r="A1" s="324" t="s">
        <v>237</v>
      </c>
      <c r="B1" s="324"/>
      <c r="C1" s="324"/>
      <c r="D1" s="324"/>
      <c r="E1" s="324"/>
      <c r="F1" s="324"/>
      <c r="G1" s="324"/>
      <c r="H1" s="324"/>
      <c r="I1" s="324"/>
      <c r="J1" s="324"/>
      <c r="K1" s="324"/>
      <c r="L1" s="58" t="s">
        <v>63</v>
      </c>
      <c r="M1" s="201"/>
      <c r="N1" s="201"/>
      <c r="O1" s="201"/>
      <c r="P1" s="78" t="s">
        <v>63</v>
      </c>
      <c r="Q1" s="124"/>
    </row>
    <row r="2" spans="1:51" ht="39.75" customHeight="1" thickBot="1" x14ac:dyDescent="0.35">
      <c r="A2" s="325" t="s">
        <v>238</v>
      </c>
      <c r="B2" s="325"/>
      <c r="C2" s="325"/>
      <c r="D2" s="325"/>
      <c r="E2" s="325"/>
      <c r="F2" s="325"/>
      <c r="G2" s="325"/>
      <c r="H2" s="325"/>
      <c r="I2" s="325"/>
      <c r="J2" s="325"/>
      <c r="K2" s="325"/>
      <c r="L2" s="235"/>
      <c r="M2" s="235"/>
      <c r="N2" s="235"/>
      <c r="O2" s="235"/>
      <c r="P2" s="235"/>
      <c r="Q2" s="235"/>
      <c r="R2" s="235"/>
      <c r="S2" s="235"/>
      <c r="T2" s="235"/>
      <c r="U2" s="235"/>
      <c r="V2" s="235"/>
      <c r="W2" s="235"/>
      <c r="X2" s="235"/>
      <c r="Y2" s="235"/>
      <c r="Z2" s="235"/>
      <c r="AA2" s="235"/>
      <c r="AB2" s="235"/>
      <c r="AC2" s="235"/>
      <c r="AD2" s="235"/>
      <c r="AE2" s="235"/>
      <c r="AF2" s="235"/>
      <c r="AG2" s="235"/>
      <c r="AI2" s="126"/>
      <c r="AJ2" s="126"/>
      <c r="AK2" s="126"/>
      <c r="AL2" s="126"/>
      <c r="AM2" s="126"/>
      <c r="AN2" s="126"/>
      <c r="AO2" s="126"/>
      <c r="AP2" s="126"/>
      <c r="AQ2" s="126"/>
      <c r="AR2" s="126"/>
      <c r="AS2" s="126"/>
      <c r="AT2" s="126"/>
      <c r="AU2" s="126"/>
      <c r="AV2" s="126"/>
      <c r="AW2" s="126"/>
      <c r="AX2" s="126"/>
      <c r="AY2" s="126"/>
    </row>
    <row r="3" spans="1:51" ht="30" customHeight="1" x14ac:dyDescent="0.4">
      <c r="A3" s="328" t="s">
        <v>240</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I3" s="328"/>
      <c r="AJ3" s="328"/>
      <c r="AK3" s="328"/>
      <c r="AL3" s="328"/>
      <c r="AM3" s="328"/>
      <c r="AN3" s="328"/>
      <c r="AO3" s="328"/>
      <c r="AP3" s="328"/>
      <c r="AQ3" s="328"/>
      <c r="AR3" s="328"/>
      <c r="AS3" s="328"/>
      <c r="AT3" s="328"/>
      <c r="AU3" s="328"/>
      <c r="AV3" s="328"/>
      <c r="AW3" s="328"/>
      <c r="AX3" s="328"/>
      <c r="AY3" s="328"/>
    </row>
    <row r="4" spans="1:51" ht="21" customHeight="1" x14ac:dyDescent="0.35">
      <c r="A4" s="198" t="s">
        <v>339</v>
      </c>
      <c r="B4" s="29"/>
      <c r="C4" s="29"/>
      <c r="D4" s="29"/>
      <c r="E4" s="29"/>
    </row>
    <row r="5" spans="1:51" x14ac:dyDescent="0.25">
      <c r="A5" s="231" t="s">
        <v>342</v>
      </c>
      <c r="B5" s="22"/>
      <c r="C5" s="22"/>
      <c r="D5" s="22"/>
      <c r="E5" s="22"/>
      <c r="H5" s="27"/>
      <c r="I5" s="31"/>
      <c r="J5" s="27"/>
    </row>
    <row r="6" spans="1:51" s="1" customFormat="1" ht="10.5" customHeight="1" x14ac:dyDescent="0.25">
      <c r="A6" s="323"/>
      <c r="B6" s="323"/>
      <c r="C6" s="323"/>
      <c r="D6" s="323"/>
      <c r="E6" s="323"/>
      <c r="F6" s="323"/>
      <c r="G6" s="323"/>
      <c r="H6" s="323"/>
      <c r="I6" s="323"/>
      <c r="J6" s="323"/>
      <c r="K6" s="323"/>
    </row>
    <row r="7" spans="1:51" s="19" customFormat="1" ht="27" x14ac:dyDescent="0.25">
      <c r="A7" s="134" t="s">
        <v>340</v>
      </c>
      <c r="B7" s="25"/>
      <c r="C7" s="25"/>
      <c r="D7" s="25"/>
      <c r="E7" s="26"/>
      <c r="F7" s="25"/>
      <c r="G7" s="25"/>
      <c r="H7" s="27"/>
      <c r="I7" s="27"/>
      <c r="J7" s="27"/>
      <c r="K7" s="25"/>
      <c r="L7" s="25"/>
    </row>
    <row r="8" spans="1:51" ht="14.25" customHeight="1" x14ac:dyDescent="0.25">
      <c r="A8" s="312" t="s">
        <v>256</v>
      </c>
      <c r="B8" s="312"/>
      <c r="C8" s="312"/>
      <c r="D8" s="313" t="s">
        <v>218</v>
      </c>
      <c r="E8" s="313" t="s">
        <v>219</v>
      </c>
      <c r="G8" s="312" t="s">
        <v>257</v>
      </c>
      <c r="H8" s="312"/>
      <c r="I8" s="312"/>
      <c r="J8" s="313" t="s">
        <v>218</v>
      </c>
      <c r="K8" s="313" t="s">
        <v>219</v>
      </c>
      <c r="L8" s="21"/>
      <c r="M8" s="5"/>
    </row>
    <row r="9" spans="1:51" ht="14.25" customHeight="1" x14ac:dyDescent="0.25">
      <c r="A9" s="312"/>
      <c r="B9" s="312"/>
      <c r="C9" s="312"/>
      <c r="D9" s="313"/>
      <c r="E9" s="313"/>
      <c r="G9" s="312"/>
      <c r="H9" s="312"/>
      <c r="I9" s="312"/>
      <c r="J9" s="313"/>
      <c r="K9" s="313"/>
      <c r="L9" s="21"/>
      <c r="M9" s="5"/>
    </row>
    <row r="10" spans="1:51" ht="14.25" customHeight="1" x14ac:dyDescent="0.25">
      <c r="A10" s="320" t="s">
        <v>278</v>
      </c>
      <c r="B10" s="315" t="s">
        <v>114</v>
      </c>
      <c r="C10" s="315"/>
      <c r="D10" s="212">
        <f t="shared" ref="D10:E13" si="0">SUM(D22,D30,D38)</f>
        <v>0</v>
      </c>
      <c r="E10" s="212">
        <f t="shared" si="0"/>
        <v>0</v>
      </c>
      <c r="G10" s="320" t="s">
        <v>278</v>
      </c>
      <c r="H10" s="315" t="s">
        <v>114</v>
      </c>
      <c r="I10" s="315"/>
      <c r="J10" s="212">
        <f t="shared" ref="J10:K13" si="1">SUM(J22,J30,J38)</f>
        <v>0</v>
      </c>
      <c r="K10" s="212">
        <f t="shared" si="1"/>
        <v>0</v>
      </c>
      <c r="L10" s="21"/>
      <c r="M10" s="5"/>
    </row>
    <row r="11" spans="1:51" ht="14.25" customHeight="1" x14ac:dyDescent="0.25">
      <c r="A11" s="320"/>
      <c r="B11" s="315" t="s">
        <v>220</v>
      </c>
      <c r="C11" s="213" t="s">
        <v>0</v>
      </c>
      <c r="D11" s="214">
        <f t="shared" si="0"/>
        <v>0</v>
      </c>
      <c r="E11" s="214">
        <f t="shared" si="0"/>
        <v>0</v>
      </c>
      <c r="G11" s="320"/>
      <c r="H11" s="315" t="s">
        <v>220</v>
      </c>
      <c r="I11" s="213" t="s">
        <v>0</v>
      </c>
      <c r="J11" s="214">
        <f t="shared" si="1"/>
        <v>0</v>
      </c>
      <c r="K11" s="214">
        <f t="shared" si="1"/>
        <v>0</v>
      </c>
      <c r="L11" s="21"/>
      <c r="M11" s="5"/>
    </row>
    <row r="12" spans="1:51" ht="14.25" customHeight="1" x14ac:dyDescent="0.25">
      <c r="A12" s="320"/>
      <c r="B12" s="315"/>
      <c r="C12" s="213" t="s">
        <v>1</v>
      </c>
      <c r="D12" s="214">
        <f t="shared" si="0"/>
        <v>0</v>
      </c>
      <c r="E12" s="214">
        <f t="shared" si="0"/>
        <v>0</v>
      </c>
      <c r="G12" s="320"/>
      <c r="H12" s="315"/>
      <c r="I12" s="213" t="s">
        <v>1</v>
      </c>
      <c r="J12" s="214">
        <f t="shared" si="1"/>
        <v>0</v>
      </c>
      <c r="K12" s="214">
        <f t="shared" si="1"/>
        <v>0</v>
      </c>
      <c r="L12" s="21"/>
      <c r="M12" s="5"/>
    </row>
    <row r="13" spans="1:51" ht="14.25" customHeight="1" x14ac:dyDescent="0.25">
      <c r="A13" s="320"/>
      <c r="B13" s="315"/>
      <c r="C13" s="213" t="s">
        <v>3</v>
      </c>
      <c r="D13" s="212">
        <f t="shared" si="0"/>
        <v>0</v>
      </c>
      <c r="E13" s="212">
        <f t="shared" si="0"/>
        <v>0</v>
      </c>
      <c r="G13" s="320"/>
      <c r="H13" s="315"/>
      <c r="I13" s="213" t="s">
        <v>3</v>
      </c>
      <c r="J13" s="212">
        <f t="shared" si="1"/>
        <v>0</v>
      </c>
      <c r="K13" s="212">
        <f t="shared" si="1"/>
        <v>0</v>
      </c>
      <c r="L13" s="21"/>
      <c r="M13" s="5"/>
    </row>
    <row r="14" spans="1:51" ht="14.25" customHeight="1" x14ac:dyDescent="0.25">
      <c r="A14" s="320"/>
      <c r="B14" s="315" t="s">
        <v>113</v>
      </c>
      <c r="C14" s="213" t="s">
        <v>0</v>
      </c>
      <c r="D14" s="215" t="str">
        <f>IFERROR(D11/D10,"")</f>
        <v/>
      </c>
      <c r="E14" s="215" t="str">
        <f>IFERROR(E11/E10,"")</f>
        <v/>
      </c>
      <c r="G14" s="320"/>
      <c r="H14" s="315" t="s">
        <v>113</v>
      </c>
      <c r="I14" s="213" t="s">
        <v>0</v>
      </c>
      <c r="J14" s="215" t="str">
        <f>IFERROR(J11/J10,"")</f>
        <v/>
      </c>
      <c r="K14" s="215" t="str">
        <f>IFERROR(K11/K10,"")</f>
        <v/>
      </c>
      <c r="L14" s="21"/>
      <c r="M14" s="5"/>
    </row>
    <row r="15" spans="1:51" ht="14.25" customHeight="1" x14ac:dyDescent="0.25">
      <c r="A15" s="320"/>
      <c r="B15" s="315"/>
      <c r="C15" s="213" t="s">
        <v>1</v>
      </c>
      <c r="D15" s="215" t="str">
        <f>IFERROR(D12/D10,"")</f>
        <v/>
      </c>
      <c r="E15" s="215" t="str">
        <f>IFERROR(E12/E10,"")</f>
        <v/>
      </c>
      <c r="G15" s="320"/>
      <c r="H15" s="315"/>
      <c r="I15" s="213" t="s">
        <v>1</v>
      </c>
      <c r="J15" s="215" t="str">
        <f>IFERROR(J12/J10,"")</f>
        <v/>
      </c>
      <c r="K15" s="215" t="str">
        <f>IFERROR(K12/K10,"")</f>
        <v/>
      </c>
      <c r="L15" s="21"/>
      <c r="M15" s="5"/>
    </row>
    <row r="16" spans="1:51" ht="14.25" customHeight="1" x14ac:dyDescent="0.25">
      <c r="A16" s="320"/>
      <c r="B16" s="315"/>
      <c r="C16" s="213" t="s">
        <v>3</v>
      </c>
      <c r="D16" s="216" t="str">
        <f>IFERROR(D13/D10,"")</f>
        <v/>
      </c>
      <c r="E16" s="216" t="str">
        <f>IFERROR(E13/E10,"")</f>
        <v/>
      </c>
      <c r="F16" s="22"/>
      <c r="G16" s="320"/>
      <c r="H16" s="315"/>
      <c r="I16" s="213" t="s">
        <v>3</v>
      </c>
      <c r="J16" s="216" t="str">
        <f>IFERROR(J13/J10,"")</f>
        <v/>
      </c>
      <c r="K16" s="216" t="str">
        <f>IFERROR(K13/K10,"")</f>
        <v/>
      </c>
      <c r="L16" s="21"/>
    </row>
    <row r="17" spans="1:13" ht="4.5" customHeight="1" x14ac:dyDescent="0.25">
      <c r="A17" s="28"/>
      <c r="B17" s="22"/>
      <c r="C17" s="22"/>
      <c r="D17" s="22"/>
      <c r="E17" s="22"/>
      <c r="J17" s="22"/>
      <c r="K17" s="22"/>
      <c r="L17" s="21"/>
    </row>
    <row r="18" spans="1:13" s="19" customFormat="1" ht="22.5" customHeight="1" x14ac:dyDescent="0.25">
      <c r="A18" s="134" t="s">
        <v>318</v>
      </c>
      <c r="B18" s="25"/>
      <c r="C18" s="25"/>
      <c r="D18" s="25"/>
      <c r="E18" s="26"/>
      <c r="F18" s="25"/>
      <c r="G18" s="25"/>
      <c r="H18" s="25"/>
      <c r="I18" s="25"/>
      <c r="J18" s="25"/>
      <c r="K18" s="26"/>
    </row>
    <row r="19" spans="1:13" ht="8.25" customHeight="1" x14ac:dyDescent="0.25">
      <c r="A19" s="28"/>
      <c r="B19" s="22"/>
      <c r="C19" s="22"/>
      <c r="D19" s="22"/>
      <c r="E19" s="22"/>
      <c r="J19" s="22"/>
      <c r="K19" s="22"/>
    </row>
    <row r="20" spans="1:13" ht="14.25" customHeight="1" x14ac:dyDescent="0.25">
      <c r="A20" s="327" t="s">
        <v>256</v>
      </c>
      <c r="B20" s="327"/>
      <c r="C20" s="327"/>
      <c r="D20" s="326" t="s">
        <v>218</v>
      </c>
      <c r="E20" s="326" t="s">
        <v>219</v>
      </c>
      <c r="G20" s="327" t="s">
        <v>257</v>
      </c>
      <c r="H20" s="327"/>
      <c r="I20" s="327"/>
      <c r="J20" s="326" t="s">
        <v>218</v>
      </c>
      <c r="K20" s="326" t="s">
        <v>219</v>
      </c>
      <c r="M20" s="5"/>
    </row>
    <row r="21" spans="1:13" ht="14.25" customHeight="1" x14ac:dyDescent="0.25">
      <c r="A21" s="327"/>
      <c r="B21" s="327"/>
      <c r="C21" s="327"/>
      <c r="D21" s="326"/>
      <c r="E21" s="326"/>
      <c r="G21" s="327"/>
      <c r="H21" s="327"/>
      <c r="I21" s="327"/>
      <c r="J21" s="326"/>
      <c r="K21" s="326"/>
      <c r="M21" s="5"/>
    </row>
    <row r="22" spans="1:13" ht="14.25" customHeight="1" x14ac:dyDescent="0.25">
      <c r="A22" s="314" t="s">
        <v>74</v>
      </c>
      <c r="B22" s="315" t="s">
        <v>114</v>
      </c>
      <c r="C22" s="315"/>
      <c r="D22" s="164">
        <v>0</v>
      </c>
      <c r="E22" s="217">
        <v>0</v>
      </c>
      <c r="G22" s="314" t="s">
        <v>74</v>
      </c>
      <c r="H22" s="315" t="s">
        <v>114</v>
      </c>
      <c r="I22" s="315"/>
      <c r="J22" s="164">
        <v>0</v>
      </c>
      <c r="K22" s="217">
        <v>0</v>
      </c>
      <c r="M22" s="5"/>
    </row>
    <row r="23" spans="1:13" ht="14.25" customHeight="1" x14ac:dyDescent="0.25">
      <c r="A23" s="314"/>
      <c r="B23" s="315" t="s">
        <v>220</v>
      </c>
      <c r="C23" s="218" t="s">
        <v>0</v>
      </c>
      <c r="D23" s="217">
        <v>0</v>
      </c>
      <c r="E23" s="217">
        <v>0</v>
      </c>
      <c r="G23" s="314"/>
      <c r="H23" s="315" t="s">
        <v>220</v>
      </c>
      <c r="I23" s="218" t="s">
        <v>0</v>
      </c>
      <c r="J23" s="217">
        <v>0</v>
      </c>
      <c r="K23" s="217">
        <v>0</v>
      </c>
      <c r="M23" s="5"/>
    </row>
    <row r="24" spans="1:13" ht="14.25" customHeight="1" x14ac:dyDescent="0.25">
      <c r="A24" s="314"/>
      <c r="B24" s="315"/>
      <c r="C24" s="218" t="s">
        <v>1</v>
      </c>
      <c r="D24" s="217">
        <v>0</v>
      </c>
      <c r="E24" s="217">
        <v>0</v>
      </c>
      <c r="G24" s="314"/>
      <c r="H24" s="315"/>
      <c r="I24" s="218" t="s">
        <v>1</v>
      </c>
      <c r="J24" s="217">
        <v>0</v>
      </c>
      <c r="K24" s="217">
        <v>0</v>
      </c>
      <c r="M24" s="5"/>
    </row>
    <row r="25" spans="1:13" ht="14.25" customHeight="1" x14ac:dyDescent="0.25">
      <c r="A25" s="314"/>
      <c r="B25" s="315"/>
      <c r="C25" s="218" t="s">
        <v>3</v>
      </c>
      <c r="D25" s="217">
        <v>0</v>
      </c>
      <c r="E25" s="217">
        <v>0</v>
      </c>
      <c r="G25" s="314"/>
      <c r="H25" s="315"/>
      <c r="I25" s="218" t="s">
        <v>3</v>
      </c>
      <c r="J25" s="217">
        <v>0</v>
      </c>
      <c r="K25" s="217">
        <v>0</v>
      </c>
      <c r="M25" s="5"/>
    </row>
    <row r="26" spans="1:13" ht="14.25" customHeight="1" x14ac:dyDescent="0.25">
      <c r="A26" s="314"/>
      <c r="B26" s="315" t="s">
        <v>113</v>
      </c>
      <c r="C26" s="218" t="s">
        <v>0</v>
      </c>
      <c r="D26" s="215" t="str">
        <f>IFERROR(D23/D22,"")</f>
        <v/>
      </c>
      <c r="E26" s="215" t="str">
        <f t="shared" ref="E26" si="2">IFERROR(E23/E22,"")</f>
        <v/>
      </c>
      <c r="G26" s="314"/>
      <c r="H26" s="315" t="s">
        <v>113</v>
      </c>
      <c r="I26" s="218" t="s">
        <v>0</v>
      </c>
      <c r="J26" s="215" t="str">
        <f>IFERROR(J23/J22,"")</f>
        <v/>
      </c>
      <c r="K26" s="215" t="str">
        <f t="shared" ref="K26" si="3">IFERROR(K23/K22,"")</f>
        <v/>
      </c>
      <c r="M26" s="5"/>
    </row>
    <row r="27" spans="1:13" ht="14.25" customHeight="1" x14ac:dyDescent="0.25">
      <c r="A27" s="314"/>
      <c r="B27" s="315"/>
      <c r="C27" s="218" t="s">
        <v>1</v>
      </c>
      <c r="D27" s="215" t="str">
        <f>IFERROR(D24/D22,"")</f>
        <v/>
      </c>
      <c r="E27" s="215" t="str">
        <f t="shared" ref="E27" si="4">IFERROR(E24/E22,"")</f>
        <v/>
      </c>
      <c r="G27" s="314"/>
      <c r="H27" s="315"/>
      <c r="I27" s="218" t="s">
        <v>1</v>
      </c>
      <c r="J27" s="215" t="str">
        <f>IFERROR(J24/J22,"")</f>
        <v/>
      </c>
      <c r="K27" s="215" t="str">
        <f t="shared" ref="K27" si="5">IFERROR(K24/K22,"")</f>
        <v/>
      </c>
      <c r="M27" s="5"/>
    </row>
    <row r="28" spans="1:13" ht="12" customHeight="1" x14ac:dyDescent="0.25">
      <c r="A28" s="314"/>
      <c r="B28" s="315"/>
      <c r="C28" s="218" t="s">
        <v>3</v>
      </c>
      <c r="D28" s="215" t="str">
        <f>IFERROR(D25/D22,"")</f>
        <v/>
      </c>
      <c r="E28" s="215" t="str">
        <f t="shared" ref="E28" si="6">IFERROR(E25/E22,"")</f>
        <v/>
      </c>
      <c r="F28" s="22"/>
      <c r="G28" s="314"/>
      <c r="H28" s="315"/>
      <c r="I28" s="218" t="s">
        <v>3</v>
      </c>
      <c r="J28" s="215" t="str">
        <f>IFERROR(J25/J22,"")</f>
        <v/>
      </c>
      <c r="K28" s="215" t="str">
        <f t="shared" ref="K28" si="7">IFERROR(K25/K22,"")</f>
        <v/>
      </c>
    </row>
    <row r="29" spans="1:13" s="224" customFormat="1" ht="12" customHeight="1" x14ac:dyDescent="0.25">
      <c r="A29" s="219"/>
      <c r="B29" s="220"/>
      <c r="C29" s="221"/>
      <c r="D29" s="222" t="str">
        <f>IF(SUM(D23:D25)=D22,"","datos erróneos")</f>
        <v/>
      </c>
      <c r="E29" s="222" t="str">
        <f>IF(SUM(E23:E25)=E22,"","datos erróneos")</f>
        <v/>
      </c>
      <c r="F29" s="223"/>
      <c r="G29" s="219"/>
      <c r="H29" s="220"/>
      <c r="I29" s="221"/>
      <c r="J29" s="222" t="str">
        <f>IF(SUM(J23:J25)=J22,"","datos erróneos")</f>
        <v/>
      </c>
      <c r="K29" s="222" t="str">
        <f>IF(SUM(K23:K25)=K22,"","datos erróneos")</f>
        <v/>
      </c>
    </row>
    <row r="30" spans="1:13" ht="12" customHeight="1" x14ac:dyDescent="0.25">
      <c r="A30" s="314" t="s">
        <v>75</v>
      </c>
      <c r="B30" s="315" t="s">
        <v>114</v>
      </c>
      <c r="C30" s="315"/>
      <c r="D30" s="164">
        <v>0</v>
      </c>
      <c r="E30" s="217">
        <v>0</v>
      </c>
      <c r="G30" s="314" t="s">
        <v>75</v>
      </c>
      <c r="H30" s="315" t="s">
        <v>114</v>
      </c>
      <c r="I30" s="315"/>
      <c r="J30" s="164">
        <v>0</v>
      </c>
      <c r="K30" s="217">
        <v>0</v>
      </c>
      <c r="M30" s="5"/>
    </row>
    <row r="31" spans="1:13" ht="12" customHeight="1" x14ac:dyDescent="0.25">
      <c r="A31" s="314"/>
      <c r="B31" s="315" t="s">
        <v>220</v>
      </c>
      <c r="C31" s="218" t="s">
        <v>0</v>
      </c>
      <c r="D31" s="217">
        <v>0</v>
      </c>
      <c r="E31" s="217">
        <v>0</v>
      </c>
      <c r="G31" s="314"/>
      <c r="H31" s="315" t="s">
        <v>220</v>
      </c>
      <c r="I31" s="218" t="s">
        <v>0</v>
      </c>
      <c r="J31" s="217">
        <v>0</v>
      </c>
      <c r="K31" s="217">
        <v>0</v>
      </c>
      <c r="M31" s="5"/>
    </row>
    <row r="32" spans="1:13" ht="12" customHeight="1" x14ac:dyDescent="0.25">
      <c r="A32" s="314"/>
      <c r="B32" s="315"/>
      <c r="C32" s="218" t="s">
        <v>1</v>
      </c>
      <c r="D32" s="217">
        <v>0</v>
      </c>
      <c r="E32" s="217">
        <v>0</v>
      </c>
      <c r="G32" s="314"/>
      <c r="H32" s="315"/>
      <c r="I32" s="218" t="s">
        <v>1</v>
      </c>
      <c r="J32" s="217">
        <v>0</v>
      </c>
      <c r="K32" s="217">
        <v>0</v>
      </c>
      <c r="M32" s="5"/>
    </row>
    <row r="33" spans="1:33" ht="12" customHeight="1" x14ac:dyDescent="0.25">
      <c r="A33" s="314"/>
      <c r="B33" s="315"/>
      <c r="C33" s="218" t="s">
        <v>3</v>
      </c>
      <c r="D33" s="217">
        <v>0</v>
      </c>
      <c r="E33" s="217">
        <v>0</v>
      </c>
      <c r="G33" s="314"/>
      <c r="H33" s="315"/>
      <c r="I33" s="218" t="s">
        <v>3</v>
      </c>
      <c r="J33" s="217">
        <v>0</v>
      </c>
      <c r="K33" s="217">
        <v>0</v>
      </c>
      <c r="M33" s="5"/>
    </row>
    <row r="34" spans="1:33" ht="12" customHeight="1" x14ac:dyDescent="0.25">
      <c r="A34" s="314"/>
      <c r="B34" s="315" t="s">
        <v>113</v>
      </c>
      <c r="C34" s="218" t="s">
        <v>0</v>
      </c>
      <c r="D34" s="215" t="str">
        <f>IFERROR(D31/D30,"")</f>
        <v/>
      </c>
      <c r="E34" s="215" t="str">
        <f t="shared" ref="E34" si="8">IFERROR(E31/E30,"")</f>
        <v/>
      </c>
      <c r="G34" s="314"/>
      <c r="H34" s="315" t="s">
        <v>113</v>
      </c>
      <c r="I34" s="218" t="s">
        <v>0</v>
      </c>
      <c r="J34" s="215" t="str">
        <f>IFERROR(J31/J30,"")</f>
        <v/>
      </c>
      <c r="K34" s="215" t="str">
        <f t="shared" ref="K34" si="9">IFERROR(K31/K30,"")</f>
        <v/>
      </c>
      <c r="M34" s="5"/>
    </row>
    <row r="35" spans="1:33" ht="12" customHeight="1" x14ac:dyDescent="0.25">
      <c r="A35" s="314"/>
      <c r="B35" s="315"/>
      <c r="C35" s="218" t="s">
        <v>1</v>
      </c>
      <c r="D35" s="215" t="str">
        <f>IFERROR(D32/D30,"")</f>
        <v/>
      </c>
      <c r="E35" s="215" t="str">
        <f t="shared" ref="E35" si="10">IFERROR(E32/E30,"")</f>
        <v/>
      </c>
      <c r="G35" s="314"/>
      <c r="H35" s="315"/>
      <c r="I35" s="218" t="s">
        <v>1</v>
      </c>
      <c r="J35" s="215" t="str">
        <f>IFERROR(J32/J30,"")</f>
        <v/>
      </c>
      <c r="K35" s="215" t="str">
        <f t="shared" ref="K35" si="11">IFERROR(K32/K30,"")</f>
        <v/>
      </c>
      <c r="M35" s="5"/>
    </row>
    <row r="36" spans="1:33" ht="12" customHeight="1" x14ac:dyDescent="0.25">
      <c r="A36" s="314"/>
      <c r="B36" s="315"/>
      <c r="C36" s="218" t="s">
        <v>3</v>
      </c>
      <c r="D36" s="215" t="str">
        <f>IFERROR(D33/D30,"")</f>
        <v/>
      </c>
      <c r="E36" s="215" t="str">
        <f t="shared" ref="E36" si="12">IFERROR(E33/E30,"")</f>
        <v/>
      </c>
      <c r="F36" s="22"/>
      <c r="G36" s="314"/>
      <c r="H36" s="315"/>
      <c r="I36" s="218" t="s">
        <v>3</v>
      </c>
      <c r="J36" s="215" t="str">
        <f>IFERROR(J33/J30,"")</f>
        <v/>
      </c>
      <c r="K36" s="215" t="str">
        <f t="shared" ref="K36" si="13">IFERROR(K33/K30,"")</f>
        <v/>
      </c>
    </row>
    <row r="37" spans="1:33" s="224" customFormat="1" ht="12" customHeight="1" x14ac:dyDescent="0.25">
      <c r="A37" s="219"/>
      <c r="B37" s="220"/>
      <c r="C37" s="221"/>
      <c r="D37" s="222" t="str">
        <f>IF(SUM(D31:D33)=D30,"","datos erróneos")</f>
        <v/>
      </c>
      <c r="E37" s="222" t="str">
        <f>IF(SUM(E31:E33)=E30,"","datos erróneos")</f>
        <v/>
      </c>
      <c r="F37" s="223"/>
      <c r="G37" s="219"/>
      <c r="H37" s="220"/>
      <c r="I37" s="221"/>
      <c r="J37" s="222" t="str">
        <f>IF(SUM(J31:J33)=J30,"","datos erróneos")</f>
        <v/>
      </c>
      <c r="K37" s="222" t="str">
        <f>IF(SUM(K31:K33)=K30,"","datos erróneos")</f>
        <v/>
      </c>
    </row>
    <row r="38" spans="1:33" ht="12" customHeight="1" x14ac:dyDescent="0.25">
      <c r="A38" s="314" t="s">
        <v>76</v>
      </c>
      <c r="B38" s="315" t="s">
        <v>114</v>
      </c>
      <c r="C38" s="315"/>
      <c r="D38" s="164">
        <v>0</v>
      </c>
      <c r="E38" s="217">
        <v>0</v>
      </c>
      <c r="G38" s="314" t="s">
        <v>76</v>
      </c>
      <c r="H38" s="315" t="s">
        <v>114</v>
      </c>
      <c r="I38" s="315"/>
      <c r="J38" s="164">
        <v>0</v>
      </c>
      <c r="K38" s="217">
        <v>0</v>
      </c>
      <c r="M38" s="5"/>
    </row>
    <row r="39" spans="1:33" ht="12" customHeight="1" x14ac:dyDescent="0.25">
      <c r="A39" s="314"/>
      <c r="B39" s="315" t="s">
        <v>220</v>
      </c>
      <c r="C39" s="218" t="s">
        <v>0</v>
      </c>
      <c r="D39" s="217">
        <v>0</v>
      </c>
      <c r="E39" s="217">
        <v>0</v>
      </c>
      <c r="G39" s="314"/>
      <c r="H39" s="315" t="s">
        <v>220</v>
      </c>
      <c r="I39" s="218" t="s">
        <v>0</v>
      </c>
      <c r="J39" s="217">
        <v>0</v>
      </c>
      <c r="K39" s="217">
        <v>0</v>
      </c>
      <c r="M39" s="5"/>
    </row>
    <row r="40" spans="1:33" ht="12" customHeight="1" x14ac:dyDescent="0.25">
      <c r="A40" s="314"/>
      <c r="B40" s="315"/>
      <c r="C40" s="218" t="s">
        <v>1</v>
      </c>
      <c r="D40" s="217">
        <v>0</v>
      </c>
      <c r="E40" s="217">
        <v>0</v>
      </c>
      <c r="G40" s="314"/>
      <c r="H40" s="315"/>
      <c r="I40" s="218" t="s">
        <v>1</v>
      </c>
      <c r="J40" s="217">
        <v>0</v>
      </c>
      <c r="K40" s="217">
        <v>0</v>
      </c>
      <c r="M40" s="5"/>
    </row>
    <row r="41" spans="1:33" ht="12" customHeight="1" x14ac:dyDescent="0.25">
      <c r="A41" s="314"/>
      <c r="B41" s="315"/>
      <c r="C41" s="218" t="s">
        <v>3</v>
      </c>
      <c r="D41" s="217">
        <v>0</v>
      </c>
      <c r="E41" s="217">
        <v>0</v>
      </c>
      <c r="G41" s="314"/>
      <c r="H41" s="315"/>
      <c r="I41" s="218" t="s">
        <v>3</v>
      </c>
      <c r="J41" s="217">
        <v>0</v>
      </c>
      <c r="K41" s="217">
        <v>0</v>
      </c>
      <c r="M41" s="5"/>
    </row>
    <row r="42" spans="1:33" ht="12" customHeight="1" x14ac:dyDescent="0.25">
      <c r="A42" s="314"/>
      <c r="B42" s="315" t="s">
        <v>113</v>
      </c>
      <c r="C42" s="218" t="s">
        <v>0</v>
      </c>
      <c r="D42" s="215" t="str">
        <f>IFERROR(D39/D38,"")</f>
        <v/>
      </c>
      <c r="E42" s="215" t="str">
        <f t="shared" ref="E42" si="14">IFERROR(E39/E38,"")</f>
        <v/>
      </c>
      <c r="G42" s="314"/>
      <c r="H42" s="315" t="s">
        <v>113</v>
      </c>
      <c r="I42" s="218" t="s">
        <v>0</v>
      </c>
      <c r="J42" s="215" t="str">
        <f>IFERROR(J39/J38,"")</f>
        <v/>
      </c>
      <c r="K42" s="215" t="str">
        <f t="shared" ref="K42" si="15">IFERROR(K39/K38,"")</f>
        <v/>
      </c>
      <c r="M42" s="5"/>
    </row>
    <row r="43" spans="1:33" ht="12" customHeight="1" x14ac:dyDescent="0.25">
      <c r="A43" s="314"/>
      <c r="B43" s="315"/>
      <c r="C43" s="218" t="s">
        <v>1</v>
      </c>
      <c r="D43" s="215" t="str">
        <f>IFERROR(D40/D38,"")</f>
        <v/>
      </c>
      <c r="E43" s="215" t="str">
        <f t="shared" ref="E43" si="16">IFERROR(E40/E38,"")</f>
        <v/>
      </c>
      <c r="G43" s="314"/>
      <c r="H43" s="315"/>
      <c r="I43" s="218" t="s">
        <v>1</v>
      </c>
      <c r="J43" s="215" t="str">
        <f>IFERROR(J40/J38,"")</f>
        <v/>
      </c>
      <c r="K43" s="215" t="str">
        <f t="shared" ref="K43" si="17">IFERROR(K40/K38,"")</f>
        <v/>
      </c>
      <c r="M43" s="5"/>
    </row>
    <row r="44" spans="1:33" ht="12" customHeight="1" x14ac:dyDescent="0.25">
      <c r="A44" s="314"/>
      <c r="B44" s="315"/>
      <c r="C44" s="218" t="s">
        <v>3</v>
      </c>
      <c r="D44" s="215" t="str">
        <f>IFERROR(D41/D38,"")</f>
        <v/>
      </c>
      <c r="E44" s="215" t="str">
        <f t="shared" ref="E44" si="18">IFERROR(E41/E38,"")</f>
        <v/>
      </c>
      <c r="F44" s="22"/>
      <c r="G44" s="314"/>
      <c r="H44" s="315"/>
      <c r="I44" s="218" t="s">
        <v>3</v>
      </c>
      <c r="J44" s="215" t="str">
        <f>IFERROR(J41/J38,"")</f>
        <v/>
      </c>
      <c r="K44" s="215" t="str">
        <f t="shared" ref="K44" si="19">IFERROR(K41/K38,"")</f>
        <v/>
      </c>
    </row>
    <row r="45" spans="1:33" s="224" customFormat="1" ht="12" customHeight="1" x14ac:dyDescent="0.25">
      <c r="A45" s="219"/>
      <c r="B45" s="220"/>
      <c r="C45" s="221"/>
      <c r="D45" s="222" t="str">
        <f>IF(SUM(D39:D41)=D38,"","datos erróneos")</f>
        <v/>
      </c>
      <c r="E45" s="222" t="str">
        <f>IF(SUM(E39:E41)=E38,"","datos erróneos")</f>
        <v/>
      </c>
      <c r="F45" s="223"/>
      <c r="G45" s="219"/>
      <c r="H45" s="220"/>
      <c r="I45" s="221"/>
      <c r="J45" s="222" t="str">
        <f>IF(SUM(J39:J41)=J38,"","datos erróneos")</f>
        <v/>
      </c>
      <c r="K45" s="222" t="str">
        <f>IF(SUM(K39:K41)=K38,"","datos erróneos")</f>
        <v/>
      </c>
    </row>
    <row r="46" spans="1:33" ht="13.5" customHeight="1" x14ac:dyDescent="0.25">
      <c r="A46" s="33" t="s">
        <v>115</v>
      </c>
      <c r="B46" s="34"/>
      <c r="C46" s="34"/>
      <c r="D46" s="32"/>
      <c r="E46" s="34"/>
      <c r="F46" s="35"/>
      <c r="G46" s="32"/>
      <c r="H46" s="32"/>
      <c r="I46" s="32"/>
      <c r="J46" s="34"/>
      <c r="K46" s="34"/>
      <c r="L46" s="1"/>
      <c r="M46" s="1"/>
      <c r="N46" s="1"/>
      <c r="O46" s="1"/>
      <c r="P46" s="1"/>
      <c r="Q46" s="1"/>
      <c r="R46" s="1"/>
      <c r="S46" s="1"/>
      <c r="T46" s="1"/>
      <c r="U46" s="1"/>
      <c r="V46" s="1"/>
      <c r="W46" s="1"/>
      <c r="X46" s="1"/>
      <c r="Y46" s="1"/>
      <c r="Z46" s="1"/>
      <c r="AA46" s="1"/>
      <c r="AB46" s="1"/>
      <c r="AC46" s="1"/>
      <c r="AD46" s="1"/>
      <c r="AE46" s="1"/>
      <c r="AF46" s="1"/>
      <c r="AG46" s="1"/>
    </row>
    <row r="47" spans="1:33" s="1" customFormat="1" ht="13.5" customHeight="1" x14ac:dyDescent="0.25">
      <c r="A47" s="33" t="s">
        <v>221</v>
      </c>
      <c r="B47" s="36"/>
      <c r="C47" s="36"/>
      <c r="D47" s="36"/>
      <c r="E47" s="36"/>
      <c r="F47" s="31"/>
      <c r="G47" s="37"/>
      <c r="H47" s="37"/>
      <c r="I47" s="37"/>
      <c r="J47" s="36"/>
      <c r="K47" s="36"/>
    </row>
    <row r="48" spans="1:33" s="1" customFormat="1" ht="21" customHeight="1" x14ac:dyDescent="0.25">
      <c r="A48" s="37"/>
      <c r="B48" s="36"/>
      <c r="C48" s="36"/>
      <c r="D48" s="36"/>
      <c r="E48" s="36"/>
      <c r="F48" s="31"/>
      <c r="G48" s="37"/>
      <c r="H48" s="37"/>
      <c r="I48" s="37"/>
      <c r="J48" s="36"/>
      <c r="K48" s="36"/>
    </row>
    <row r="49" spans="1:11" x14ac:dyDescent="0.25">
      <c r="A49" s="30"/>
      <c r="B49" s="22"/>
      <c r="C49" s="22"/>
      <c r="D49" s="22"/>
      <c r="E49" s="22"/>
      <c r="H49" s="27"/>
      <c r="I49" s="31"/>
      <c r="J49" s="27"/>
    </row>
    <row r="50" spans="1:11" x14ac:dyDescent="0.25">
      <c r="A50" s="323"/>
      <c r="B50" s="323"/>
      <c r="C50" s="323"/>
      <c r="D50" s="323"/>
      <c r="E50" s="323"/>
      <c r="F50" s="323"/>
      <c r="G50" s="323"/>
      <c r="H50" s="323"/>
      <c r="I50" s="323"/>
      <c r="J50" s="323"/>
      <c r="K50" s="323"/>
    </row>
  </sheetData>
  <sheetProtection algorithmName="SHA-512" hashValue="ruY0RGuqjxM/71MZDDf/1vHLQEfr0RN9C8DqWA0QIwY+1+FM6OSJ3NQju8ZrcXSAzQV2mfRMkjxNLu7+tBfEsA==" saltValue="AZ7zYa6Iko6zg4qFgi1VBA==" spinCount="100000" sheet="1" objects="1" scenarios="1"/>
  <mergeCells count="50">
    <mergeCell ref="A50:K50"/>
    <mergeCell ref="A3:AG3"/>
    <mergeCell ref="AI3:AY3"/>
    <mergeCell ref="A38:A44"/>
    <mergeCell ref="B38:C38"/>
    <mergeCell ref="G38:G44"/>
    <mergeCell ref="H38:I38"/>
    <mergeCell ref="B39:B41"/>
    <mergeCell ref="H39:H41"/>
    <mergeCell ref="B42:B44"/>
    <mergeCell ref="H42:H44"/>
    <mergeCell ref="A30:A36"/>
    <mergeCell ref="B30:C30"/>
    <mergeCell ref="G30:G36"/>
    <mergeCell ref="H30:I30"/>
    <mergeCell ref="B31:B33"/>
    <mergeCell ref="H31:H33"/>
    <mergeCell ref="B34:B36"/>
    <mergeCell ref="H34:H36"/>
    <mergeCell ref="A22:A28"/>
    <mergeCell ref="B22:C22"/>
    <mergeCell ref="G22:G28"/>
    <mergeCell ref="H22:I22"/>
    <mergeCell ref="B23:B25"/>
    <mergeCell ref="H23:H25"/>
    <mergeCell ref="B26:B28"/>
    <mergeCell ref="H26:H28"/>
    <mergeCell ref="A1:K1"/>
    <mergeCell ref="A2:K2"/>
    <mergeCell ref="K20:K21"/>
    <mergeCell ref="A10:A16"/>
    <mergeCell ref="B10:C10"/>
    <mergeCell ref="G10:G16"/>
    <mergeCell ref="H10:I10"/>
    <mergeCell ref="B11:B13"/>
    <mergeCell ref="H11:H13"/>
    <mergeCell ref="B14:B16"/>
    <mergeCell ref="H14:H16"/>
    <mergeCell ref="A20:C21"/>
    <mergeCell ref="D20:D21"/>
    <mergeCell ref="E20:E21"/>
    <mergeCell ref="G20:I21"/>
    <mergeCell ref="J20:J21"/>
    <mergeCell ref="A6:K6"/>
    <mergeCell ref="A8:C9"/>
    <mergeCell ref="D8:D9"/>
    <mergeCell ref="E8:E9"/>
    <mergeCell ref="G8:I9"/>
    <mergeCell ref="J8:J9"/>
    <mergeCell ref="K8:K9"/>
  </mergeCells>
  <hyperlinks>
    <hyperlink ref="L1" location="Inicio!A1" display="Ir a Tabla de contenido"/>
    <hyperlink ref="P1" location="Inicio!A1" display="Ir a Tabla de contenido"/>
  </hyperlinks>
  <pageMargins left="0.7" right="0.7" top="0.75" bottom="0.75" header="0.3" footer="0.3"/>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87"/>
  <sheetViews>
    <sheetView showGridLines="0" zoomScaleNormal="100" workbookViewId="0">
      <pane ySplit="5" topLeftCell="A6" activePane="bottomLeft" state="frozen"/>
      <selection pane="bottomLeft" activeCell="A7" sqref="A7"/>
    </sheetView>
  </sheetViews>
  <sheetFormatPr baseColWidth="10" defaultRowHeight="15" x14ac:dyDescent="0.25"/>
  <cols>
    <col min="1" max="1" width="11.7109375" style="21" customWidth="1"/>
    <col min="2" max="2" width="21.42578125" style="21" customWidth="1"/>
    <col min="3" max="3" width="3.85546875" style="21" customWidth="1"/>
    <col min="4" max="5" width="16" style="21" customWidth="1"/>
    <col min="6" max="6" width="2.5703125" style="21" customWidth="1"/>
    <col min="7" max="7" width="11.7109375" style="21" customWidth="1"/>
    <col min="8" max="8" width="21.42578125" style="21" customWidth="1"/>
    <col min="9" max="9" width="3.85546875" style="21" customWidth="1"/>
    <col min="10" max="11" width="16.28515625" style="21" customWidth="1"/>
    <col min="12" max="12" width="20.5703125" customWidth="1"/>
    <col min="13" max="13" width="34.5703125" customWidth="1"/>
    <col min="14" max="18" width="5.140625" customWidth="1"/>
    <col min="19" max="32" width="11.42578125" customWidth="1"/>
  </cols>
  <sheetData>
    <row r="1" spans="1:34" ht="36.75" customHeight="1" x14ac:dyDescent="0.35">
      <c r="A1" s="324" t="s">
        <v>2</v>
      </c>
      <c r="B1" s="324"/>
      <c r="C1" s="324"/>
      <c r="D1" s="324"/>
      <c r="E1" s="324"/>
      <c r="F1" s="324"/>
      <c r="G1" s="324"/>
      <c r="H1" s="324"/>
      <c r="I1" s="324"/>
      <c r="J1" s="324"/>
      <c r="K1" s="324"/>
      <c r="L1" s="324"/>
      <c r="M1" s="58" t="s">
        <v>63</v>
      </c>
      <c r="N1" s="201"/>
      <c r="O1" s="201"/>
    </row>
    <row r="2" spans="1:34" ht="45.75" customHeight="1" thickBot="1" x14ac:dyDescent="0.35">
      <c r="A2" s="325" t="s">
        <v>238</v>
      </c>
      <c r="B2" s="325"/>
      <c r="C2" s="325"/>
      <c r="D2" s="325"/>
      <c r="E2" s="325"/>
      <c r="F2" s="325"/>
      <c r="G2" s="325"/>
      <c r="H2" s="325"/>
      <c r="I2" s="325"/>
      <c r="J2" s="325"/>
      <c r="K2" s="325"/>
      <c r="L2" s="325"/>
      <c r="M2" s="235"/>
      <c r="N2" s="233"/>
      <c r="O2" s="233"/>
    </row>
    <row r="3" spans="1:34" ht="30.75" customHeight="1" x14ac:dyDescent="0.4">
      <c r="A3" s="234" t="s">
        <v>222</v>
      </c>
      <c r="B3" s="234"/>
      <c r="C3" s="234"/>
      <c r="D3" s="234"/>
      <c r="E3" s="234"/>
      <c r="F3" s="234"/>
      <c r="G3" s="234"/>
      <c r="H3" s="234"/>
      <c r="I3" s="234"/>
      <c r="J3" s="234"/>
      <c r="K3" s="234"/>
      <c r="L3" s="126"/>
      <c r="M3" s="127"/>
      <c r="N3" s="10"/>
      <c r="O3" s="10"/>
      <c r="P3" s="10"/>
      <c r="Q3" s="10"/>
      <c r="R3" s="10"/>
      <c r="S3" s="10"/>
      <c r="T3" s="10"/>
      <c r="U3" s="10"/>
      <c r="V3" s="10"/>
      <c r="W3" s="10"/>
      <c r="X3" s="10"/>
      <c r="Y3" s="10"/>
      <c r="Z3" s="10"/>
    </row>
    <row r="4" spans="1:34" ht="22.5" customHeight="1" x14ac:dyDescent="0.35">
      <c r="A4" s="198" t="s">
        <v>339</v>
      </c>
      <c r="B4" s="29"/>
      <c r="C4" s="29"/>
      <c r="D4" s="29"/>
      <c r="E4" s="29"/>
      <c r="F4" s="125"/>
      <c r="G4" s="125"/>
      <c r="H4" s="125"/>
      <c r="I4" s="125"/>
      <c r="J4" s="125"/>
      <c r="K4" s="125"/>
      <c r="L4" s="126"/>
      <c r="M4" s="127"/>
      <c r="N4" s="10"/>
      <c r="O4" s="10"/>
      <c r="P4" s="10"/>
      <c r="Q4" s="10"/>
      <c r="R4" s="10"/>
      <c r="S4" s="10"/>
      <c r="T4" s="10"/>
      <c r="U4" s="10"/>
      <c r="V4" s="10"/>
      <c r="W4" s="10"/>
      <c r="X4" s="10"/>
      <c r="Y4" s="10"/>
      <c r="Z4" s="10"/>
    </row>
    <row r="5" spans="1:34" ht="33.75" customHeight="1" x14ac:dyDescent="0.25">
      <c r="A5" s="322" t="s">
        <v>343</v>
      </c>
      <c r="B5" s="322"/>
      <c r="C5" s="322"/>
      <c r="D5" s="322"/>
      <c r="E5" s="322"/>
      <c r="F5" s="322"/>
      <c r="G5" s="322"/>
      <c r="H5" s="322"/>
      <c r="I5" s="322"/>
      <c r="J5" s="322"/>
      <c r="K5" s="322"/>
      <c r="L5" s="322"/>
      <c r="M5" s="322"/>
      <c r="N5" s="10"/>
      <c r="O5" s="10"/>
      <c r="P5" s="10"/>
      <c r="Q5" s="10"/>
      <c r="R5" s="10"/>
      <c r="S5" s="10"/>
      <c r="T5" s="10"/>
      <c r="U5" s="10"/>
      <c r="V5" s="10"/>
      <c r="W5" s="10"/>
      <c r="X5" s="10"/>
      <c r="Y5" s="10"/>
      <c r="Z5" s="10"/>
    </row>
    <row r="6" spans="1:34" ht="6" customHeight="1" x14ac:dyDescent="0.25">
      <c r="A6" s="323"/>
      <c r="B6" s="323"/>
      <c r="C6" s="323"/>
      <c r="D6" s="323"/>
      <c r="E6" s="323"/>
      <c r="F6" s="323"/>
      <c r="G6" s="323"/>
      <c r="H6" s="323"/>
      <c r="I6" s="323"/>
      <c r="J6" s="323"/>
      <c r="K6" s="323"/>
      <c r="M6" s="10"/>
      <c r="N6" s="10"/>
      <c r="O6" s="10"/>
      <c r="P6" s="10"/>
      <c r="Q6" s="10"/>
      <c r="R6" s="10"/>
      <c r="S6" s="10"/>
      <c r="T6" s="10"/>
      <c r="U6" s="10"/>
      <c r="V6" s="10"/>
      <c r="W6" s="10"/>
      <c r="X6" s="10"/>
      <c r="Y6" s="10"/>
      <c r="Z6" s="10"/>
    </row>
    <row r="7" spans="1:34" ht="27" x14ac:dyDescent="0.25">
      <c r="A7" s="134" t="s">
        <v>354</v>
      </c>
      <c r="B7" s="22"/>
      <c r="C7" s="22"/>
      <c r="D7" s="22"/>
      <c r="E7" s="22"/>
      <c r="L7" s="21"/>
      <c r="M7" s="38"/>
      <c r="N7" s="38"/>
      <c r="O7" s="38"/>
      <c r="P7" s="38"/>
      <c r="Q7" s="38"/>
      <c r="R7" s="38"/>
      <c r="S7" s="38"/>
      <c r="T7" s="38"/>
      <c r="U7" s="38"/>
      <c r="V7" s="38"/>
      <c r="W7" s="38"/>
      <c r="X7" s="38"/>
      <c r="Y7" s="38"/>
      <c r="Z7" s="38"/>
      <c r="AA7" s="21"/>
      <c r="AB7" s="21"/>
      <c r="AC7" s="21"/>
      <c r="AD7" s="21"/>
      <c r="AE7" s="21"/>
      <c r="AF7" s="21"/>
      <c r="AG7" s="21"/>
      <c r="AH7" s="21"/>
    </row>
    <row r="8" spans="1:34" ht="13.5" customHeight="1" x14ac:dyDescent="0.25">
      <c r="A8" s="312" t="s">
        <v>5</v>
      </c>
      <c r="B8" s="312"/>
      <c r="C8" s="312"/>
      <c r="D8" s="331" t="s">
        <v>218</v>
      </c>
      <c r="E8" s="331" t="s">
        <v>219</v>
      </c>
      <c r="G8" s="312" t="s">
        <v>6</v>
      </c>
      <c r="H8" s="312"/>
      <c r="I8" s="312"/>
      <c r="J8" s="331" t="s">
        <v>218</v>
      </c>
      <c r="K8" s="331" t="s">
        <v>219</v>
      </c>
      <c r="L8" s="21"/>
      <c r="M8" s="86"/>
      <c r="N8" s="38"/>
      <c r="O8" s="38"/>
      <c r="P8" s="38"/>
      <c r="Q8" s="38"/>
      <c r="R8" s="38"/>
      <c r="S8" s="38"/>
      <c r="T8" s="38"/>
      <c r="U8" s="38"/>
      <c r="V8" s="38"/>
      <c r="W8" s="38"/>
      <c r="X8" s="38"/>
      <c r="Y8" s="38"/>
      <c r="Z8" s="38"/>
      <c r="AA8" s="21"/>
      <c r="AB8" s="21"/>
      <c r="AC8" s="21"/>
      <c r="AD8" s="21"/>
      <c r="AE8" s="21"/>
      <c r="AF8" s="21"/>
      <c r="AG8" s="21"/>
      <c r="AH8" s="21"/>
    </row>
    <row r="9" spans="1:34" ht="13.5" customHeight="1" x14ac:dyDescent="0.25">
      <c r="A9" s="312"/>
      <c r="B9" s="312"/>
      <c r="C9" s="312"/>
      <c r="D9" s="331"/>
      <c r="E9" s="331"/>
      <c r="G9" s="312"/>
      <c r="H9" s="312"/>
      <c r="I9" s="312"/>
      <c r="J9" s="331"/>
      <c r="K9" s="331"/>
      <c r="L9" s="21"/>
      <c r="M9" s="86"/>
      <c r="N9" s="38"/>
      <c r="O9" s="38"/>
      <c r="P9" s="38"/>
      <c r="Q9" s="38"/>
      <c r="R9" s="38"/>
      <c r="S9" s="38"/>
      <c r="T9" s="38"/>
      <c r="U9" s="38"/>
      <c r="V9" s="38"/>
      <c r="W9" s="38"/>
      <c r="X9" s="38"/>
      <c r="Y9" s="38"/>
      <c r="Z9" s="38"/>
      <c r="AA9" s="21"/>
      <c r="AB9" s="21"/>
      <c r="AC9" s="21"/>
      <c r="AD9" s="21"/>
      <c r="AE9" s="21"/>
      <c r="AF9" s="21"/>
      <c r="AG9" s="21"/>
      <c r="AH9" s="21"/>
    </row>
    <row r="10" spans="1:34" ht="12" customHeight="1" x14ac:dyDescent="0.25">
      <c r="A10" s="320" t="s">
        <v>175</v>
      </c>
      <c r="B10" s="329" t="s">
        <v>114</v>
      </c>
      <c r="C10" s="329"/>
      <c r="D10" s="225">
        <f>SUM(D23,D33,D43,D53,D63,D73)</f>
        <v>0</v>
      </c>
      <c r="E10" s="225">
        <f>SUM(E23,E33,E43,E53,E63,E73)</f>
        <v>0</v>
      </c>
      <c r="G10" s="320" t="s">
        <v>175</v>
      </c>
      <c r="H10" s="329" t="s">
        <v>114</v>
      </c>
      <c r="I10" s="329"/>
      <c r="J10" s="225">
        <f>SUM(J23,J33,J43,J53,J63,J73)</f>
        <v>0</v>
      </c>
      <c r="K10" s="225">
        <f>SUM(K23,K33,K43,K53,K63,K73)</f>
        <v>0</v>
      </c>
      <c r="L10" s="21"/>
      <c r="M10" s="86"/>
      <c r="N10" s="38"/>
      <c r="O10" s="38"/>
      <c r="P10" s="38"/>
      <c r="Q10" s="38"/>
      <c r="R10" s="38"/>
      <c r="S10" s="38"/>
      <c r="T10" s="38"/>
      <c r="U10" s="38"/>
      <c r="V10" s="38"/>
      <c r="W10" s="38"/>
      <c r="X10" s="38"/>
      <c r="Y10" s="38"/>
      <c r="Z10" s="38"/>
      <c r="AA10" s="21"/>
      <c r="AB10" s="21"/>
      <c r="AC10" s="21"/>
      <c r="AD10" s="21"/>
      <c r="AE10" s="21"/>
      <c r="AF10" s="21"/>
      <c r="AG10" s="21"/>
      <c r="AH10" s="21"/>
    </row>
    <row r="11" spans="1:34" ht="12" customHeight="1" x14ac:dyDescent="0.25">
      <c r="A11" s="320"/>
      <c r="B11" s="329" t="s">
        <v>220</v>
      </c>
      <c r="C11" s="213" t="s">
        <v>4</v>
      </c>
      <c r="D11" s="226">
        <f>SUM(D24,D34,D44,D54,D64,D74)</f>
        <v>0</v>
      </c>
      <c r="E11" s="226">
        <f>SUM(E24,E34,E44,E54,E64,E74)</f>
        <v>0</v>
      </c>
      <c r="G11" s="320"/>
      <c r="H11" s="329" t="s">
        <v>220</v>
      </c>
      <c r="I11" s="213" t="s">
        <v>4</v>
      </c>
      <c r="J11" s="226">
        <f>SUM(J24,J34,J44,J54,J64,J74)</f>
        <v>0</v>
      </c>
      <c r="K11" s="226">
        <f>SUM(K24,K34,K44,K54,K64,K74)</f>
        <v>0</v>
      </c>
      <c r="L11" s="21"/>
      <c r="M11" s="86"/>
      <c r="N11" s="38"/>
      <c r="O11" s="38"/>
      <c r="P11" s="38"/>
      <c r="Q11" s="38"/>
      <c r="R11" s="38"/>
      <c r="S11" s="38"/>
      <c r="T11" s="38"/>
      <c r="U11" s="38"/>
      <c r="V11" s="38"/>
      <c r="W11" s="38"/>
      <c r="X11" s="38"/>
      <c r="Y11" s="38"/>
      <c r="Z11" s="38"/>
      <c r="AA11" s="21"/>
      <c r="AB11" s="21"/>
      <c r="AC11" s="21"/>
      <c r="AD11" s="21"/>
      <c r="AE11" s="21"/>
      <c r="AF11" s="21"/>
      <c r="AG11" s="21"/>
      <c r="AH11" s="21"/>
    </row>
    <row r="12" spans="1:34" ht="12" customHeight="1" x14ac:dyDescent="0.25">
      <c r="A12" s="320"/>
      <c r="B12" s="329"/>
      <c r="C12" s="213" t="s">
        <v>0</v>
      </c>
      <c r="D12" s="226">
        <f>SUM(D25,D35,D45,D55,D65,D75)</f>
        <v>0</v>
      </c>
      <c r="E12" s="226">
        <f t="shared" ref="E12" si="0">SUM(E25,E35,E45,E55,E65,E75)</f>
        <v>0</v>
      </c>
      <c r="G12" s="320"/>
      <c r="H12" s="329"/>
      <c r="I12" s="213" t="s">
        <v>0</v>
      </c>
      <c r="J12" s="226">
        <f>SUM(J25,J35,J45,J55,J65,J75)</f>
        <v>0</v>
      </c>
      <c r="K12" s="226">
        <f t="shared" ref="K12" si="1">SUM(K25,K35,K45,K55,K65,K75)</f>
        <v>0</v>
      </c>
      <c r="L12" s="21"/>
      <c r="M12" s="86"/>
      <c r="N12" s="38"/>
      <c r="O12" s="38"/>
      <c r="P12" s="38"/>
      <c r="Q12" s="38"/>
      <c r="R12" s="38"/>
      <c r="S12" s="38"/>
      <c r="T12" s="38"/>
      <c r="U12" s="38"/>
      <c r="V12" s="38"/>
      <c r="W12" s="38"/>
      <c r="X12" s="38"/>
      <c r="Y12" s="38"/>
      <c r="Z12" s="38"/>
      <c r="AA12" s="21"/>
      <c r="AB12" s="21"/>
      <c r="AC12" s="21"/>
      <c r="AD12" s="21"/>
      <c r="AE12" s="21"/>
      <c r="AF12" s="21"/>
      <c r="AG12" s="21"/>
      <c r="AH12" s="21"/>
    </row>
    <row r="13" spans="1:34" ht="12" customHeight="1" x14ac:dyDescent="0.25">
      <c r="A13" s="320"/>
      <c r="B13" s="329"/>
      <c r="C13" s="213" t="s">
        <v>1</v>
      </c>
      <c r="D13" s="226">
        <f>SUM(D26,D36,D46,D56,D66,D76)</f>
        <v>0</v>
      </c>
      <c r="E13" s="226">
        <f>SUM(E26,E36,E46,E56,E66,E76)</f>
        <v>0</v>
      </c>
      <c r="G13" s="320"/>
      <c r="H13" s="329"/>
      <c r="I13" s="213" t="s">
        <v>1</v>
      </c>
      <c r="J13" s="226">
        <f>SUM(J26,J36,J46,J56,J66,J76)</f>
        <v>0</v>
      </c>
      <c r="K13" s="226">
        <f>SUM(K26,K36,K46,K56,K66,K76)</f>
        <v>0</v>
      </c>
      <c r="L13" s="21"/>
      <c r="M13" s="86"/>
      <c r="N13" s="38"/>
      <c r="O13" s="38"/>
      <c r="P13" s="38"/>
      <c r="Q13" s="38"/>
      <c r="R13" s="38"/>
      <c r="S13" s="38"/>
      <c r="T13" s="38"/>
      <c r="U13" s="38"/>
      <c r="V13" s="38"/>
      <c r="W13" s="38"/>
      <c r="X13" s="38"/>
      <c r="Y13" s="38"/>
      <c r="Z13" s="38"/>
      <c r="AA13" s="21"/>
      <c r="AB13" s="21"/>
      <c r="AC13" s="21"/>
      <c r="AD13" s="21"/>
      <c r="AE13" s="21"/>
      <c r="AF13" s="21"/>
      <c r="AG13" s="21"/>
      <c r="AH13" s="21"/>
    </row>
    <row r="14" spans="1:34" ht="12" customHeight="1" x14ac:dyDescent="0.25">
      <c r="A14" s="320"/>
      <c r="B14" s="329"/>
      <c r="C14" s="213" t="s">
        <v>3</v>
      </c>
      <c r="D14" s="226">
        <f>SUM(D27,D37,D47,D57,D67,D77)</f>
        <v>0</v>
      </c>
      <c r="E14" s="226">
        <f t="shared" ref="E14" si="2">SUM(E27,E37,E47,E57,E67,E77)</f>
        <v>0</v>
      </c>
      <c r="G14" s="320"/>
      <c r="H14" s="329"/>
      <c r="I14" s="213" t="s">
        <v>3</v>
      </c>
      <c r="J14" s="226">
        <f>SUM(J27,J37,J47,J57,J67,J77)</f>
        <v>0</v>
      </c>
      <c r="K14" s="226">
        <f t="shared" ref="K14" si="3">SUM(K27,K37,K47,K57,K67,K77)</f>
        <v>0</v>
      </c>
      <c r="L14" s="21"/>
      <c r="M14" s="86"/>
      <c r="N14" s="38"/>
      <c r="O14" s="38"/>
      <c r="P14" s="38"/>
      <c r="Q14" s="38"/>
      <c r="R14" s="38"/>
      <c r="S14" s="38"/>
      <c r="T14" s="38"/>
      <c r="U14" s="38"/>
      <c r="V14" s="38"/>
      <c r="W14" s="38"/>
      <c r="X14" s="38"/>
      <c r="Y14" s="38"/>
      <c r="Z14" s="38"/>
      <c r="AA14" s="21"/>
      <c r="AB14" s="21"/>
      <c r="AC14" s="21"/>
      <c r="AD14" s="21"/>
      <c r="AE14" s="21"/>
      <c r="AF14" s="21"/>
      <c r="AG14" s="21"/>
      <c r="AH14" s="21"/>
    </row>
    <row r="15" spans="1:34" ht="12" customHeight="1" x14ac:dyDescent="0.25">
      <c r="A15" s="320"/>
      <c r="B15" s="329" t="s">
        <v>113</v>
      </c>
      <c r="C15" s="213" t="s">
        <v>4</v>
      </c>
      <c r="D15" s="215" t="str">
        <f>IFERROR(D11/D10,"")</f>
        <v/>
      </c>
      <c r="E15" s="215" t="str">
        <f>IFERROR(E11/E10,"")</f>
        <v/>
      </c>
      <c r="G15" s="320"/>
      <c r="H15" s="329" t="s">
        <v>113</v>
      </c>
      <c r="I15" s="213" t="s">
        <v>4</v>
      </c>
      <c r="J15" s="215" t="str">
        <f>IFERROR(J11/J10,"")</f>
        <v/>
      </c>
      <c r="K15" s="215" t="str">
        <f>IFERROR(K11/K10,"")</f>
        <v/>
      </c>
      <c r="L15" s="21"/>
      <c r="M15" s="86"/>
      <c r="N15" s="38"/>
      <c r="O15" s="38"/>
      <c r="P15" s="38"/>
      <c r="Q15" s="38"/>
      <c r="R15" s="38"/>
      <c r="S15" s="38"/>
      <c r="T15" s="38"/>
      <c r="U15" s="38"/>
      <c r="V15" s="38"/>
      <c r="W15" s="38"/>
      <c r="X15" s="38"/>
      <c r="Y15" s="38"/>
      <c r="Z15" s="38"/>
      <c r="AA15" s="21"/>
      <c r="AB15" s="21"/>
      <c r="AC15" s="21"/>
      <c r="AD15" s="21"/>
      <c r="AE15" s="21"/>
      <c r="AF15" s="21"/>
      <c r="AG15" s="21"/>
      <c r="AH15" s="21"/>
    </row>
    <row r="16" spans="1:34" ht="12" customHeight="1" x14ac:dyDescent="0.25">
      <c r="A16" s="320"/>
      <c r="B16" s="329"/>
      <c r="C16" s="213" t="s">
        <v>0</v>
      </c>
      <c r="D16" s="215" t="str">
        <f>IFERROR(D12/D10,"")</f>
        <v/>
      </c>
      <c r="E16" s="215" t="str">
        <f>IFERROR(E12/E10,"")</f>
        <v/>
      </c>
      <c r="G16" s="320"/>
      <c r="H16" s="329"/>
      <c r="I16" s="213" t="s">
        <v>0</v>
      </c>
      <c r="J16" s="215" t="str">
        <f>IFERROR(J12/J10,"")</f>
        <v/>
      </c>
      <c r="K16" s="215" t="str">
        <f>IFERROR(K12/K10,"")</f>
        <v/>
      </c>
      <c r="L16" s="21"/>
      <c r="M16" s="109"/>
      <c r="N16" s="38"/>
      <c r="O16" s="38"/>
      <c r="P16" s="38"/>
      <c r="Q16" s="38"/>
      <c r="R16" s="38"/>
      <c r="S16" s="38"/>
      <c r="T16" s="38"/>
      <c r="U16" s="38"/>
      <c r="V16" s="38"/>
      <c r="W16" s="38"/>
      <c r="X16" s="38"/>
      <c r="Y16" s="38"/>
      <c r="Z16" s="38"/>
      <c r="AA16" s="21"/>
      <c r="AB16" s="21"/>
      <c r="AC16" s="21"/>
      <c r="AD16" s="21"/>
      <c r="AE16" s="21"/>
      <c r="AF16" s="21"/>
      <c r="AG16" s="21"/>
      <c r="AH16" s="21"/>
    </row>
    <row r="17" spans="1:34" ht="12" customHeight="1" x14ac:dyDescent="0.25">
      <c r="A17" s="320"/>
      <c r="B17" s="329"/>
      <c r="C17" s="213" t="s">
        <v>1</v>
      </c>
      <c r="D17" s="215" t="str">
        <f>IFERROR(D13/D10,"")</f>
        <v/>
      </c>
      <c r="E17" s="215" t="str">
        <f>IFERROR(E13/E10,"")</f>
        <v/>
      </c>
      <c r="G17" s="320"/>
      <c r="H17" s="329"/>
      <c r="I17" s="213" t="s">
        <v>1</v>
      </c>
      <c r="J17" s="215" t="str">
        <f>IFERROR(J13/J10,"")</f>
        <v/>
      </c>
      <c r="K17" s="215" t="str">
        <f>IFERROR(K13/K10,"")</f>
        <v/>
      </c>
      <c r="L17" s="21"/>
      <c r="M17" s="86"/>
      <c r="N17" s="38"/>
      <c r="O17" s="38"/>
      <c r="P17" s="38"/>
      <c r="Q17" s="38"/>
      <c r="R17" s="38"/>
      <c r="S17" s="38"/>
      <c r="T17" s="38"/>
      <c r="U17" s="38"/>
      <c r="V17" s="38"/>
      <c r="W17" s="38"/>
      <c r="X17" s="38"/>
      <c r="Y17" s="38"/>
      <c r="Z17" s="38"/>
      <c r="AA17" s="21"/>
      <c r="AB17" s="21"/>
      <c r="AC17" s="21"/>
      <c r="AD17" s="21"/>
      <c r="AE17" s="21"/>
      <c r="AF17" s="21"/>
      <c r="AG17" s="21"/>
      <c r="AH17" s="21"/>
    </row>
    <row r="18" spans="1:34" ht="12" customHeight="1" x14ac:dyDescent="0.25">
      <c r="A18" s="320"/>
      <c r="B18" s="329"/>
      <c r="C18" s="213" t="s">
        <v>3</v>
      </c>
      <c r="D18" s="227" t="str">
        <f>IFERROR(D14/D10,"")</f>
        <v/>
      </c>
      <c r="E18" s="227" t="str">
        <f t="shared" ref="E18" si="4">IFERROR(E14/E10,"")</f>
        <v/>
      </c>
      <c r="F18" s="22"/>
      <c r="G18" s="320"/>
      <c r="H18" s="329"/>
      <c r="I18" s="213" t="s">
        <v>3</v>
      </c>
      <c r="J18" s="227" t="str">
        <f>IFERROR(J14/J10,"")</f>
        <v/>
      </c>
      <c r="K18" s="227" t="str">
        <f t="shared" ref="K18" si="5">IFERROR(K14/K10,"")</f>
        <v/>
      </c>
      <c r="L18" s="21"/>
      <c r="M18" s="38"/>
      <c r="N18" s="38"/>
      <c r="O18" s="38"/>
      <c r="P18" s="38"/>
      <c r="Q18" s="38"/>
      <c r="R18" s="38"/>
      <c r="S18" s="38"/>
      <c r="T18" s="38"/>
      <c r="U18" s="38"/>
      <c r="V18" s="38"/>
      <c r="W18" s="38"/>
      <c r="X18" s="38"/>
      <c r="Y18" s="38"/>
      <c r="Z18" s="38"/>
      <c r="AA18" s="21"/>
      <c r="AB18" s="21"/>
      <c r="AC18" s="21"/>
      <c r="AD18" s="21"/>
      <c r="AE18" s="21"/>
      <c r="AF18" s="21"/>
      <c r="AG18" s="21"/>
      <c r="AH18" s="21"/>
    </row>
    <row r="19" spans="1:34" s="19" customFormat="1" ht="27" x14ac:dyDescent="0.25">
      <c r="A19" s="134" t="s">
        <v>352</v>
      </c>
      <c r="B19" s="25"/>
      <c r="C19" s="25"/>
      <c r="D19" s="25"/>
      <c r="E19" s="26"/>
      <c r="F19" s="25"/>
      <c r="G19" s="25"/>
      <c r="H19" s="25"/>
      <c r="I19" s="25"/>
      <c r="J19" s="25"/>
      <c r="K19" s="25"/>
      <c r="M19" s="87"/>
      <c r="N19" s="87"/>
      <c r="O19" s="87"/>
      <c r="P19" s="87"/>
      <c r="Q19" s="87"/>
      <c r="R19" s="87"/>
      <c r="S19" s="87"/>
      <c r="T19" s="87"/>
      <c r="U19" s="87"/>
      <c r="V19" s="87"/>
      <c r="W19" s="87"/>
      <c r="X19" s="87"/>
      <c r="Y19" s="87"/>
      <c r="Z19" s="87"/>
    </row>
    <row r="20" spans="1:34" ht="4.5" customHeight="1" x14ac:dyDescent="0.25">
      <c r="A20" s="28"/>
      <c r="B20" s="22"/>
      <c r="C20" s="22"/>
      <c r="D20" s="22"/>
      <c r="E20" s="22"/>
      <c r="M20" s="10"/>
      <c r="N20" s="10"/>
      <c r="O20" s="10"/>
      <c r="P20" s="10"/>
      <c r="Q20" s="10"/>
      <c r="R20" s="10"/>
      <c r="S20" s="10"/>
      <c r="T20" s="10"/>
      <c r="U20" s="10"/>
      <c r="V20" s="10"/>
      <c r="W20" s="10"/>
      <c r="X20" s="10"/>
      <c r="Y20" s="10"/>
      <c r="Z20" s="10"/>
    </row>
    <row r="21" spans="1:34" ht="13.5" customHeight="1" x14ac:dyDescent="0.25">
      <c r="A21" s="327" t="s">
        <v>5</v>
      </c>
      <c r="B21" s="327"/>
      <c r="C21" s="327"/>
      <c r="D21" s="330" t="s">
        <v>218</v>
      </c>
      <c r="E21" s="330" t="s">
        <v>219</v>
      </c>
      <c r="G21" s="327" t="s">
        <v>6</v>
      </c>
      <c r="H21" s="327"/>
      <c r="I21" s="327"/>
      <c r="J21" s="330" t="s">
        <v>218</v>
      </c>
      <c r="K21" s="330" t="s">
        <v>219</v>
      </c>
      <c r="M21" s="88"/>
      <c r="N21" s="10"/>
      <c r="O21" s="10"/>
      <c r="P21" s="10"/>
      <c r="Q21" s="10"/>
      <c r="R21" s="10"/>
      <c r="S21" s="10"/>
      <c r="T21" s="10"/>
      <c r="U21" s="10"/>
      <c r="V21" s="10"/>
      <c r="W21" s="10"/>
      <c r="X21" s="10"/>
      <c r="Y21" s="10"/>
      <c r="Z21" s="10"/>
    </row>
    <row r="22" spans="1:34" ht="13.5" customHeight="1" x14ac:dyDescent="0.25">
      <c r="A22" s="327"/>
      <c r="B22" s="327"/>
      <c r="C22" s="327"/>
      <c r="D22" s="330"/>
      <c r="E22" s="330"/>
      <c r="G22" s="327"/>
      <c r="H22" s="327"/>
      <c r="I22" s="327"/>
      <c r="J22" s="330"/>
      <c r="K22" s="330"/>
      <c r="M22" s="88"/>
      <c r="N22" s="10"/>
      <c r="O22" s="10"/>
      <c r="P22" s="10"/>
      <c r="Q22" s="10"/>
      <c r="R22" s="10"/>
      <c r="S22" s="10"/>
      <c r="T22" s="10"/>
      <c r="U22" s="10"/>
      <c r="V22" s="10"/>
      <c r="W22" s="10"/>
      <c r="X22" s="10"/>
      <c r="Y22" s="10"/>
      <c r="Z22" s="10"/>
    </row>
    <row r="23" spans="1:34" ht="12" customHeight="1" x14ac:dyDescent="0.25">
      <c r="A23" s="314" t="s">
        <v>77</v>
      </c>
      <c r="B23" s="329" t="s">
        <v>114</v>
      </c>
      <c r="C23" s="329"/>
      <c r="D23" s="164">
        <v>0</v>
      </c>
      <c r="E23" s="228">
        <v>0</v>
      </c>
      <c r="G23" s="314" t="s">
        <v>77</v>
      </c>
      <c r="H23" s="329" t="s">
        <v>114</v>
      </c>
      <c r="I23" s="329"/>
      <c r="J23" s="164">
        <v>0</v>
      </c>
      <c r="K23" s="228">
        <v>0</v>
      </c>
      <c r="M23" s="88"/>
      <c r="N23" s="10"/>
      <c r="O23" s="10"/>
      <c r="P23" s="10"/>
      <c r="Q23" s="10"/>
      <c r="R23" s="10"/>
      <c r="S23" s="10"/>
      <c r="T23" s="10"/>
      <c r="U23" s="10"/>
      <c r="V23" s="10"/>
      <c r="W23" s="10"/>
      <c r="X23" s="10"/>
      <c r="Y23" s="10"/>
      <c r="Z23" s="10"/>
    </row>
    <row r="24" spans="1:34" ht="12" customHeight="1" x14ac:dyDescent="0.25">
      <c r="A24" s="314"/>
      <c r="B24" s="329" t="s">
        <v>220</v>
      </c>
      <c r="C24" s="218" t="s">
        <v>4</v>
      </c>
      <c r="D24" s="229">
        <v>0</v>
      </c>
      <c r="E24" s="229">
        <v>0</v>
      </c>
      <c r="G24" s="314"/>
      <c r="H24" s="329" t="s">
        <v>220</v>
      </c>
      <c r="I24" s="218" t="s">
        <v>4</v>
      </c>
      <c r="J24" s="229">
        <v>0</v>
      </c>
      <c r="K24" s="229">
        <v>0</v>
      </c>
      <c r="M24" s="88"/>
      <c r="N24" s="10"/>
      <c r="O24" s="10"/>
      <c r="P24" s="10"/>
      <c r="Q24" s="10"/>
      <c r="R24" s="10"/>
      <c r="S24" s="10"/>
      <c r="T24" s="10"/>
      <c r="U24" s="10"/>
      <c r="V24" s="10"/>
      <c r="W24" s="10"/>
      <c r="X24" s="10"/>
      <c r="Y24" s="10"/>
      <c r="Z24" s="10"/>
    </row>
    <row r="25" spans="1:34" ht="12" customHeight="1" x14ac:dyDescent="0.25">
      <c r="A25" s="314"/>
      <c r="B25" s="329"/>
      <c r="C25" s="218" t="s">
        <v>0</v>
      </c>
      <c r="D25" s="229">
        <v>0</v>
      </c>
      <c r="E25" s="229">
        <v>0</v>
      </c>
      <c r="G25" s="314"/>
      <c r="H25" s="329"/>
      <c r="I25" s="218" t="s">
        <v>0</v>
      </c>
      <c r="J25" s="229">
        <v>0</v>
      </c>
      <c r="K25" s="229">
        <v>0</v>
      </c>
      <c r="M25" s="88"/>
      <c r="N25" s="10"/>
      <c r="O25" s="10"/>
      <c r="P25" s="10"/>
      <c r="Q25" s="10"/>
      <c r="R25" s="10"/>
      <c r="S25" s="10"/>
      <c r="T25" s="10"/>
      <c r="U25" s="10"/>
      <c r="V25" s="10"/>
      <c r="W25" s="10"/>
      <c r="X25" s="10"/>
      <c r="Y25" s="10"/>
      <c r="Z25" s="10"/>
    </row>
    <row r="26" spans="1:34" ht="12" customHeight="1" x14ac:dyDescent="0.25">
      <c r="A26" s="314"/>
      <c r="B26" s="329"/>
      <c r="C26" s="218" t="s">
        <v>1</v>
      </c>
      <c r="D26" s="229">
        <v>0</v>
      </c>
      <c r="E26" s="229">
        <v>0</v>
      </c>
      <c r="G26" s="314"/>
      <c r="H26" s="329"/>
      <c r="I26" s="218" t="s">
        <v>1</v>
      </c>
      <c r="J26" s="229">
        <v>0</v>
      </c>
      <c r="K26" s="229">
        <v>0</v>
      </c>
      <c r="M26" s="88"/>
      <c r="N26" s="10"/>
      <c r="O26" s="10"/>
      <c r="P26" s="10"/>
      <c r="Q26" s="10"/>
      <c r="R26" s="10"/>
      <c r="S26" s="10"/>
      <c r="T26" s="10"/>
      <c r="U26" s="10"/>
      <c r="V26" s="10"/>
      <c r="W26" s="10"/>
      <c r="X26" s="10"/>
      <c r="Y26" s="10"/>
      <c r="Z26" s="10"/>
    </row>
    <row r="27" spans="1:34" ht="12" customHeight="1" x14ac:dyDescent="0.25">
      <c r="A27" s="314"/>
      <c r="B27" s="329"/>
      <c r="C27" s="218" t="s">
        <v>3</v>
      </c>
      <c r="D27" s="229">
        <v>0</v>
      </c>
      <c r="E27" s="230">
        <v>0</v>
      </c>
      <c r="G27" s="314"/>
      <c r="H27" s="329"/>
      <c r="I27" s="218" t="s">
        <v>3</v>
      </c>
      <c r="J27" s="229">
        <v>0</v>
      </c>
      <c r="K27" s="230">
        <v>0</v>
      </c>
      <c r="M27" s="88"/>
      <c r="N27" s="10"/>
      <c r="O27" s="10"/>
      <c r="P27" s="10"/>
      <c r="Q27" s="10"/>
      <c r="R27" s="10"/>
      <c r="S27" s="10"/>
      <c r="T27" s="10"/>
      <c r="U27" s="10"/>
      <c r="V27" s="10"/>
      <c r="W27" s="10"/>
      <c r="X27" s="10"/>
      <c r="Y27" s="10"/>
      <c r="Z27" s="10"/>
    </row>
    <row r="28" spans="1:34" ht="12" customHeight="1" x14ac:dyDescent="0.25">
      <c r="A28" s="314"/>
      <c r="B28" s="329" t="s">
        <v>113</v>
      </c>
      <c r="C28" s="218" t="s">
        <v>4</v>
      </c>
      <c r="D28" s="215" t="str">
        <f>IFERROR(D24/D23,"")</f>
        <v/>
      </c>
      <c r="E28" s="215" t="str">
        <f>IFERROR(E24/E23,"")</f>
        <v/>
      </c>
      <c r="G28" s="314"/>
      <c r="H28" s="329" t="s">
        <v>113</v>
      </c>
      <c r="I28" s="218" t="s">
        <v>4</v>
      </c>
      <c r="J28" s="215" t="str">
        <f>IFERROR(J24/J23,"")</f>
        <v/>
      </c>
      <c r="K28" s="215" t="str">
        <f>IFERROR(K24/K23,"")</f>
        <v/>
      </c>
      <c r="M28" s="88"/>
      <c r="N28" s="10"/>
      <c r="O28" s="10"/>
      <c r="P28" s="10"/>
      <c r="Q28" s="10"/>
      <c r="R28" s="10"/>
      <c r="S28" s="10"/>
      <c r="T28" s="10"/>
      <c r="U28" s="10"/>
      <c r="V28" s="10"/>
      <c r="W28" s="10"/>
      <c r="X28" s="10"/>
      <c r="Y28" s="10"/>
      <c r="Z28" s="10"/>
    </row>
    <row r="29" spans="1:34" ht="12" customHeight="1" x14ac:dyDescent="0.25">
      <c r="A29" s="314"/>
      <c r="B29" s="329"/>
      <c r="C29" s="218" t="s">
        <v>0</v>
      </c>
      <c r="D29" s="215" t="str">
        <f>IFERROR(D25/D23,"")</f>
        <v/>
      </c>
      <c r="E29" s="215" t="str">
        <f>IFERROR(E25/E23,"")</f>
        <v/>
      </c>
      <c r="G29" s="314"/>
      <c r="H29" s="329"/>
      <c r="I29" s="218" t="s">
        <v>0</v>
      </c>
      <c r="J29" s="215" t="str">
        <f>IFERROR(J25/J23,"")</f>
        <v/>
      </c>
      <c r="K29" s="215" t="str">
        <f>IFERROR(K25/K23,"")</f>
        <v/>
      </c>
      <c r="M29" s="88"/>
      <c r="N29" s="10"/>
      <c r="O29" s="10"/>
      <c r="P29" s="10"/>
      <c r="Q29" s="10"/>
      <c r="R29" s="10"/>
      <c r="S29" s="10"/>
      <c r="T29" s="10"/>
      <c r="U29" s="10"/>
      <c r="V29" s="10"/>
      <c r="W29" s="10"/>
      <c r="X29" s="10"/>
      <c r="Y29" s="10"/>
      <c r="Z29" s="10"/>
    </row>
    <row r="30" spans="1:34" ht="12" customHeight="1" x14ac:dyDescent="0.25">
      <c r="A30" s="314"/>
      <c r="B30" s="329"/>
      <c r="C30" s="218" t="s">
        <v>1</v>
      </c>
      <c r="D30" s="215" t="str">
        <f>IFERROR(D26/D23,"")</f>
        <v/>
      </c>
      <c r="E30" s="215" t="str">
        <f>IFERROR(E26/E23,"")</f>
        <v/>
      </c>
      <c r="G30" s="314"/>
      <c r="H30" s="329"/>
      <c r="I30" s="218" t="s">
        <v>1</v>
      </c>
      <c r="J30" s="215" t="str">
        <f>IFERROR(J26/J23,"")</f>
        <v/>
      </c>
      <c r="K30" s="215" t="str">
        <f>IFERROR(K26/K23,"")</f>
        <v/>
      </c>
      <c r="M30" s="88"/>
      <c r="N30" s="10"/>
      <c r="O30" s="10"/>
      <c r="P30" s="10"/>
      <c r="Q30" s="10"/>
      <c r="R30" s="10"/>
      <c r="S30" s="10"/>
      <c r="T30" s="10"/>
      <c r="U30" s="10"/>
      <c r="V30" s="10"/>
      <c r="W30" s="10"/>
      <c r="X30" s="10"/>
      <c r="Y30" s="10"/>
      <c r="Z30" s="10"/>
    </row>
    <row r="31" spans="1:34" ht="12" customHeight="1" x14ac:dyDescent="0.25">
      <c r="A31" s="314"/>
      <c r="B31" s="329"/>
      <c r="C31" s="218" t="s">
        <v>3</v>
      </c>
      <c r="D31" s="227" t="str">
        <f>IFERROR(D27/D23,"")</f>
        <v/>
      </c>
      <c r="E31" s="227" t="str">
        <f t="shared" ref="E31" si="6">IFERROR(E27/E23,"")</f>
        <v/>
      </c>
      <c r="F31" s="22"/>
      <c r="G31" s="314"/>
      <c r="H31" s="329"/>
      <c r="I31" s="218" t="s">
        <v>3</v>
      </c>
      <c r="J31" s="227" t="str">
        <f>IFERROR(J27/J23,"")</f>
        <v/>
      </c>
      <c r="K31" s="227" t="str">
        <f t="shared" ref="K31" si="7">IFERROR(K27/K23,"")</f>
        <v/>
      </c>
      <c r="M31" s="10"/>
      <c r="N31" s="10"/>
      <c r="O31" s="10"/>
      <c r="P31" s="10"/>
      <c r="Q31" s="10"/>
      <c r="R31" s="10"/>
      <c r="S31" s="10"/>
      <c r="T31" s="10"/>
      <c r="U31" s="10"/>
      <c r="V31" s="10"/>
      <c r="W31" s="10"/>
      <c r="X31" s="10"/>
      <c r="Y31" s="10"/>
      <c r="Z31" s="10"/>
    </row>
    <row r="32" spans="1:34" s="224" customFormat="1" ht="12" customHeight="1" x14ac:dyDescent="0.25">
      <c r="A32" s="219"/>
      <c r="B32" s="220"/>
      <c r="C32" s="221"/>
      <c r="D32" s="222" t="str">
        <f>IF(SUM(D24:D27)=D23,"","datos erróneos")</f>
        <v/>
      </c>
      <c r="E32" s="222" t="str">
        <f t="shared" ref="E32" si="8">IF(SUM(E24:E27)=E23,"","datos erróneos")</f>
        <v/>
      </c>
      <c r="F32" s="223"/>
      <c r="G32" s="219"/>
      <c r="H32" s="220"/>
      <c r="I32" s="221"/>
      <c r="J32" s="222" t="str">
        <f>IF(SUM(J24:J27)=J23,"","datos erróneos")</f>
        <v/>
      </c>
      <c r="K32" s="222" t="str">
        <f t="shared" ref="K32" si="9">IF(SUM(K24:K27)=K23,"","datos erróneos")</f>
        <v/>
      </c>
    </row>
    <row r="33" spans="1:26" ht="12" customHeight="1" x14ac:dyDescent="0.25">
      <c r="A33" s="314" t="s">
        <v>78</v>
      </c>
      <c r="B33" s="329" t="s">
        <v>114</v>
      </c>
      <c r="C33" s="329"/>
      <c r="D33" s="164">
        <v>0</v>
      </c>
      <c r="E33" s="228">
        <v>0</v>
      </c>
      <c r="G33" s="314" t="s">
        <v>78</v>
      </c>
      <c r="H33" s="329" t="s">
        <v>114</v>
      </c>
      <c r="I33" s="329"/>
      <c r="J33" s="164">
        <v>0</v>
      </c>
      <c r="K33" s="228">
        <v>0</v>
      </c>
      <c r="M33" s="88"/>
      <c r="N33" s="10"/>
      <c r="O33" s="10"/>
      <c r="P33" s="10"/>
      <c r="Q33" s="10"/>
      <c r="R33" s="10"/>
      <c r="S33" s="10"/>
      <c r="T33" s="10"/>
      <c r="U33" s="10"/>
      <c r="V33" s="10"/>
      <c r="W33" s="10"/>
      <c r="X33" s="10"/>
      <c r="Y33" s="10"/>
      <c r="Z33" s="10"/>
    </row>
    <row r="34" spans="1:26" ht="12" customHeight="1" x14ac:dyDescent="0.25">
      <c r="A34" s="314"/>
      <c r="B34" s="329" t="s">
        <v>220</v>
      </c>
      <c r="C34" s="218" t="s">
        <v>4</v>
      </c>
      <c r="D34" s="229">
        <v>0</v>
      </c>
      <c r="E34" s="229">
        <v>0</v>
      </c>
      <c r="G34" s="314"/>
      <c r="H34" s="329" t="s">
        <v>220</v>
      </c>
      <c r="I34" s="218" t="s">
        <v>4</v>
      </c>
      <c r="J34" s="229">
        <v>0</v>
      </c>
      <c r="K34" s="229">
        <v>0</v>
      </c>
      <c r="M34" s="88"/>
      <c r="N34" s="10"/>
      <c r="O34" s="10"/>
      <c r="P34" s="10"/>
      <c r="Q34" s="10"/>
      <c r="R34" s="10"/>
      <c r="S34" s="10"/>
      <c r="T34" s="10"/>
      <c r="U34" s="10"/>
      <c r="V34" s="10"/>
      <c r="W34" s="10"/>
      <c r="X34" s="10"/>
      <c r="Y34" s="10"/>
      <c r="Z34" s="10"/>
    </row>
    <row r="35" spans="1:26" ht="12" customHeight="1" x14ac:dyDescent="0.25">
      <c r="A35" s="314"/>
      <c r="B35" s="329"/>
      <c r="C35" s="218" t="s">
        <v>0</v>
      </c>
      <c r="D35" s="229">
        <v>0</v>
      </c>
      <c r="E35" s="229">
        <v>0</v>
      </c>
      <c r="G35" s="314"/>
      <c r="H35" s="329"/>
      <c r="I35" s="218" t="s">
        <v>0</v>
      </c>
      <c r="J35" s="229">
        <v>0</v>
      </c>
      <c r="K35" s="229">
        <v>0</v>
      </c>
      <c r="M35" s="5"/>
    </row>
    <row r="36" spans="1:26" ht="12" customHeight="1" x14ac:dyDescent="0.25">
      <c r="A36" s="314"/>
      <c r="B36" s="329"/>
      <c r="C36" s="218" t="s">
        <v>1</v>
      </c>
      <c r="D36" s="229">
        <v>0</v>
      </c>
      <c r="E36" s="229">
        <v>0</v>
      </c>
      <c r="G36" s="314"/>
      <c r="H36" s="329"/>
      <c r="I36" s="218" t="s">
        <v>1</v>
      </c>
      <c r="J36" s="229">
        <v>0</v>
      </c>
      <c r="K36" s="229">
        <v>0</v>
      </c>
      <c r="M36" s="5"/>
    </row>
    <row r="37" spans="1:26" ht="12" customHeight="1" x14ac:dyDescent="0.25">
      <c r="A37" s="314"/>
      <c r="B37" s="329"/>
      <c r="C37" s="218" t="s">
        <v>3</v>
      </c>
      <c r="D37" s="229">
        <v>0</v>
      </c>
      <c r="E37" s="230">
        <v>0</v>
      </c>
      <c r="G37" s="314"/>
      <c r="H37" s="329"/>
      <c r="I37" s="218" t="s">
        <v>3</v>
      </c>
      <c r="J37" s="229">
        <v>0</v>
      </c>
      <c r="K37" s="230">
        <v>0</v>
      </c>
      <c r="M37" s="5"/>
    </row>
    <row r="38" spans="1:26" ht="12" customHeight="1" x14ac:dyDescent="0.25">
      <c r="A38" s="314"/>
      <c r="B38" s="329" t="s">
        <v>113</v>
      </c>
      <c r="C38" s="218" t="s">
        <v>4</v>
      </c>
      <c r="D38" s="215" t="str">
        <f>IFERROR(D34/D33,"")</f>
        <v/>
      </c>
      <c r="E38" s="215" t="str">
        <f>IFERROR(E34/E33,"")</f>
        <v/>
      </c>
      <c r="G38" s="314"/>
      <c r="H38" s="329" t="s">
        <v>113</v>
      </c>
      <c r="I38" s="218" t="s">
        <v>4</v>
      </c>
      <c r="J38" s="215" t="str">
        <f>IFERROR(J34/J33,"")</f>
        <v/>
      </c>
      <c r="K38" s="215" t="str">
        <f>IFERROR(K34/K33,"")</f>
        <v/>
      </c>
      <c r="M38" s="5"/>
    </row>
    <row r="39" spans="1:26" ht="12" customHeight="1" x14ac:dyDescent="0.25">
      <c r="A39" s="314"/>
      <c r="B39" s="329"/>
      <c r="C39" s="218" t="s">
        <v>0</v>
      </c>
      <c r="D39" s="215" t="str">
        <f>IFERROR(D35/D33,"")</f>
        <v/>
      </c>
      <c r="E39" s="215" t="str">
        <f>IFERROR(E35/E33,"")</f>
        <v/>
      </c>
      <c r="G39" s="314"/>
      <c r="H39" s="329"/>
      <c r="I39" s="218" t="s">
        <v>0</v>
      </c>
      <c r="J39" s="215" t="str">
        <f>IFERROR(J35/J33,"")</f>
        <v/>
      </c>
      <c r="K39" s="215" t="str">
        <f>IFERROR(K35/K33,"")</f>
        <v/>
      </c>
      <c r="M39" s="5"/>
    </row>
    <row r="40" spans="1:26" ht="12" customHeight="1" x14ac:dyDescent="0.25">
      <c r="A40" s="314"/>
      <c r="B40" s="329"/>
      <c r="C40" s="218" t="s">
        <v>1</v>
      </c>
      <c r="D40" s="215" t="str">
        <f>IFERROR(D36/D33,"")</f>
        <v/>
      </c>
      <c r="E40" s="215" t="str">
        <f>IFERROR(E36/E33,"")</f>
        <v/>
      </c>
      <c r="G40" s="314"/>
      <c r="H40" s="329"/>
      <c r="I40" s="218" t="s">
        <v>1</v>
      </c>
      <c r="J40" s="215" t="str">
        <f>IFERROR(J36/J33,"")</f>
        <v/>
      </c>
      <c r="K40" s="215" t="str">
        <f>IFERROR(K36/K33,"")</f>
        <v/>
      </c>
      <c r="M40" s="5"/>
    </row>
    <row r="41" spans="1:26" ht="12" customHeight="1" x14ac:dyDescent="0.25">
      <c r="A41" s="314"/>
      <c r="B41" s="329"/>
      <c r="C41" s="218" t="s">
        <v>3</v>
      </c>
      <c r="D41" s="227" t="str">
        <f>IFERROR(D37/D33,"")</f>
        <v/>
      </c>
      <c r="E41" s="227" t="str">
        <f t="shared" ref="E41" si="10">IFERROR(E37/E33,"")</f>
        <v/>
      </c>
      <c r="F41" s="22"/>
      <c r="G41" s="314"/>
      <c r="H41" s="329"/>
      <c r="I41" s="218" t="s">
        <v>3</v>
      </c>
      <c r="J41" s="227" t="str">
        <f>IFERROR(J37/J33,"")</f>
        <v/>
      </c>
      <c r="K41" s="227" t="str">
        <f t="shared" ref="K41" si="11">IFERROR(K37/K33,"")</f>
        <v/>
      </c>
    </row>
    <row r="42" spans="1:26" s="224" customFormat="1" ht="12" customHeight="1" x14ac:dyDescent="0.25">
      <c r="A42" s="219"/>
      <c r="B42" s="220"/>
      <c r="C42" s="221"/>
      <c r="D42" s="222" t="str">
        <f>IF(SUM(D34:D37)=D33,"","datos erróneos")</f>
        <v/>
      </c>
      <c r="E42" s="222" t="str">
        <f t="shared" ref="E42" si="12">IF(SUM(E34:E37)=E33,"","datos erróneos")</f>
        <v/>
      </c>
      <c r="F42" s="223"/>
      <c r="G42" s="219"/>
      <c r="H42" s="220"/>
      <c r="I42" s="221"/>
      <c r="J42" s="222" t="str">
        <f>IF(SUM(J34:J37)=J33,"","datos erróneos")</f>
        <v/>
      </c>
      <c r="K42" s="222" t="str">
        <f t="shared" ref="K42" si="13">IF(SUM(K34:K37)=K33,"","datos erróneos")</f>
        <v/>
      </c>
    </row>
    <row r="43" spans="1:26" ht="12" customHeight="1" x14ac:dyDescent="0.25">
      <c r="A43" s="314" t="s">
        <v>79</v>
      </c>
      <c r="B43" s="329" t="s">
        <v>114</v>
      </c>
      <c r="C43" s="329"/>
      <c r="D43" s="164">
        <v>0</v>
      </c>
      <c r="E43" s="228">
        <v>0</v>
      </c>
      <c r="G43" s="314" t="s">
        <v>79</v>
      </c>
      <c r="H43" s="329" t="s">
        <v>114</v>
      </c>
      <c r="I43" s="329"/>
      <c r="J43" s="164">
        <v>0</v>
      </c>
      <c r="K43" s="228">
        <v>0</v>
      </c>
      <c r="M43" s="5"/>
    </row>
    <row r="44" spans="1:26" ht="12" customHeight="1" x14ac:dyDescent="0.25">
      <c r="A44" s="314"/>
      <c r="B44" s="329" t="s">
        <v>220</v>
      </c>
      <c r="C44" s="218" t="s">
        <v>4</v>
      </c>
      <c r="D44" s="229">
        <v>0</v>
      </c>
      <c r="E44" s="229">
        <v>0</v>
      </c>
      <c r="G44" s="314"/>
      <c r="H44" s="329" t="s">
        <v>220</v>
      </c>
      <c r="I44" s="218" t="s">
        <v>4</v>
      </c>
      <c r="J44" s="229">
        <v>0</v>
      </c>
      <c r="K44" s="229">
        <v>0</v>
      </c>
      <c r="M44" s="5"/>
    </row>
    <row r="45" spans="1:26" ht="12" customHeight="1" x14ac:dyDescent="0.25">
      <c r="A45" s="314"/>
      <c r="B45" s="329"/>
      <c r="C45" s="218" t="s">
        <v>0</v>
      </c>
      <c r="D45" s="229">
        <v>0</v>
      </c>
      <c r="E45" s="229">
        <v>0</v>
      </c>
      <c r="G45" s="314"/>
      <c r="H45" s="329"/>
      <c r="I45" s="218" t="s">
        <v>0</v>
      </c>
      <c r="J45" s="229">
        <v>0</v>
      </c>
      <c r="K45" s="229">
        <v>0</v>
      </c>
      <c r="M45" s="5"/>
    </row>
    <row r="46" spans="1:26" ht="12" customHeight="1" x14ac:dyDescent="0.25">
      <c r="A46" s="314"/>
      <c r="B46" s="329"/>
      <c r="C46" s="218" t="s">
        <v>1</v>
      </c>
      <c r="D46" s="229">
        <v>0</v>
      </c>
      <c r="E46" s="229">
        <v>0</v>
      </c>
      <c r="G46" s="314"/>
      <c r="H46" s="329"/>
      <c r="I46" s="218" t="s">
        <v>1</v>
      </c>
      <c r="J46" s="229">
        <v>0</v>
      </c>
      <c r="K46" s="229">
        <v>0</v>
      </c>
      <c r="M46" s="5"/>
    </row>
    <row r="47" spans="1:26" ht="12" customHeight="1" x14ac:dyDescent="0.25">
      <c r="A47" s="314"/>
      <c r="B47" s="329"/>
      <c r="C47" s="218" t="s">
        <v>3</v>
      </c>
      <c r="D47" s="229">
        <v>0</v>
      </c>
      <c r="E47" s="230">
        <v>0</v>
      </c>
      <c r="G47" s="314"/>
      <c r="H47" s="329"/>
      <c r="I47" s="218" t="s">
        <v>3</v>
      </c>
      <c r="J47" s="229">
        <v>0</v>
      </c>
      <c r="K47" s="230">
        <v>0</v>
      </c>
      <c r="M47" s="5"/>
    </row>
    <row r="48" spans="1:26" ht="12" customHeight="1" x14ac:dyDescent="0.25">
      <c r="A48" s="314"/>
      <c r="B48" s="329" t="s">
        <v>113</v>
      </c>
      <c r="C48" s="218" t="s">
        <v>4</v>
      </c>
      <c r="D48" s="215" t="str">
        <f>IFERROR(D44/D43,"")</f>
        <v/>
      </c>
      <c r="E48" s="215" t="str">
        <f>IFERROR(E44/E43,"")</f>
        <v/>
      </c>
      <c r="G48" s="314"/>
      <c r="H48" s="329" t="s">
        <v>113</v>
      </c>
      <c r="I48" s="218" t="s">
        <v>4</v>
      </c>
      <c r="J48" s="215" t="str">
        <f>IFERROR(J44/J43,"")</f>
        <v/>
      </c>
      <c r="K48" s="215" t="str">
        <f>IFERROR(K44/K43,"")</f>
        <v/>
      </c>
      <c r="M48" s="5"/>
    </row>
    <row r="49" spans="1:13" ht="12" customHeight="1" x14ac:dyDescent="0.25">
      <c r="A49" s="314"/>
      <c r="B49" s="329"/>
      <c r="C49" s="218" t="s">
        <v>0</v>
      </c>
      <c r="D49" s="215" t="str">
        <f>IFERROR(D45/D43,"")</f>
        <v/>
      </c>
      <c r="E49" s="215" t="str">
        <f>IFERROR(E45/E43,"")</f>
        <v/>
      </c>
      <c r="G49" s="314"/>
      <c r="H49" s="329"/>
      <c r="I49" s="218" t="s">
        <v>0</v>
      </c>
      <c r="J49" s="215" t="str">
        <f>IFERROR(J45/J43,"")</f>
        <v/>
      </c>
      <c r="K49" s="215" t="str">
        <f>IFERROR(K45/K43,"")</f>
        <v/>
      </c>
      <c r="M49" s="5"/>
    </row>
    <row r="50" spans="1:13" ht="12" customHeight="1" x14ac:dyDescent="0.25">
      <c r="A50" s="314"/>
      <c r="B50" s="329"/>
      <c r="C50" s="218" t="s">
        <v>1</v>
      </c>
      <c r="D50" s="215" t="str">
        <f>IFERROR(D46/D43,"")</f>
        <v/>
      </c>
      <c r="E50" s="215" t="str">
        <f>IFERROR(E46/E43,"")</f>
        <v/>
      </c>
      <c r="G50" s="314"/>
      <c r="H50" s="329"/>
      <c r="I50" s="218" t="s">
        <v>1</v>
      </c>
      <c r="J50" s="215" t="str">
        <f>IFERROR(J46/J43,"")</f>
        <v/>
      </c>
      <c r="K50" s="215" t="str">
        <f>IFERROR(K46/K43,"")</f>
        <v/>
      </c>
      <c r="M50" s="5"/>
    </row>
    <row r="51" spans="1:13" ht="12" customHeight="1" x14ac:dyDescent="0.25">
      <c r="A51" s="314"/>
      <c r="B51" s="329"/>
      <c r="C51" s="218" t="s">
        <v>3</v>
      </c>
      <c r="D51" s="227" t="str">
        <f>IFERROR(D47/D43,"")</f>
        <v/>
      </c>
      <c r="E51" s="227" t="str">
        <f t="shared" ref="E51" si="14">IFERROR(E47/E43,"")</f>
        <v/>
      </c>
      <c r="F51" s="22"/>
      <c r="G51" s="314"/>
      <c r="H51" s="329"/>
      <c r="I51" s="218" t="s">
        <v>3</v>
      </c>
      <c r="J51" s="227" t="str">
        <f>IFERROR(J47/J43,"")</f>
        <v/>
      </c>
      <c r="K51" s="227" t="str">
        <f t="shared" ref="K51" si="15">IFERROR(K47/K43,"")</f>
        <v/>
      </c>
    </row>
    <row r="52" spans="1:13" s="224" customFormat="1" ht="12" customHeight="1" x14ac:dyDescent="0.25">
      <c r="A52" s="219"/>
      <c r="B52" s="220"/>
      <c r="C52" s="221"/>
      <c r="D52" s="222" t="str">
        <f>IF(SUM(D44:D47)=D43,"","datos erróneos")</f>
        <v/>
      </c>
      <c r="E52" s="222" t="str">
        <f t="shared" ref="E52" si="16">IF(SUM(E44:E47)=E43,"","datos erróneos")</f>
        <v/>
      </c>
      <c r="F52" s="223"/>
      <c r="G52" s="219"/>
      <c r="H52" s="220"/>
      <c r="I52" s="221"/>
      <c r="J52" s="222" t="str">
        <f>IF(SUM(J44:J47)=J43,"","datos erróneos")</f>
        <v/>
      </c>
      <c r="K52" s="222" t="str">
        <f t="shared" ref="K52" si="17">IF(SUM(K44:K47)=K43,"","datos erróneos")</f>
        <v/>
      </c>
    </row>
    <row r="53" spans="1:13" ht="12" customHeight="1" x14ac:dyDescent="0.25">
      <c r="A53" s="314" t="s">
        <v>80</v>
      </c>
      <c r="B53" s="329" t="s">
        <v>114</v>
      </c>
      <c r="C53" s="329"/>
      <c r="D53" s="164">
        <v>0</v>
      </c>
      <c r="E53" s="228">
        <v>0</v>
      </c>
      <c r="G53" s="314" t="s">
        <v>80</v>
      </c>
      <c r="H53" s="329" t="s">
        <v>114</v>
      </c>
      <c r="I53" s="329"/>
      <c r="J53" s="164">
        <v>0</v>
      </c>
      <c r="K53" s="228">
        <v>0</v>
      </c>
      <c r="M53" s="5"/>
    </row>
    <row r="54" spans="1:13" ht="12" customHeight="1" x14ac:dyDescent="0.25">
      <c r="A54" s="314"/>
      <c r="B54" s="329" t="s">
        <v>220</v>
      </c>
      <c r="C54" s="218" t="s">
        <v>4</v>
      </c>
      <c r="D54" s="229">
        <v>0</v>
      </c>
      <c r="E54" s="229">
        <v>0</v>
      </c>
      <c r="G54" s="314"/>
      <c r="H54" s="329" t="s">
        <v>220</v>
      </c>
      <c r="I54" s="218" t="s">
        <v>4</v>
      </c>
      <c r="J54" s="229">
        <v>0</v>
      </c>
      <c r="K54" s="229">
        <v>0</v>
      </c>
      <c r="M54" s="5"/>
    </row>
    <row r="55" spans="1:13" ht="12" customHeight="1" x14ac:dyDescent="0.25">
      <c r="A55" s="314"/>
      <c r="B55" s="329"/>
      <c r="C55" s="218" t="s">
        <v>0</v>
      </c>
      <c r="D55" s="229">
        <v>0</v>
      </c>
      <c r="E55" s="229">
        <v>0</v>
      </c>
      <c r="G55" s="314"/>
      <c r="H55" s="329"/>
      <c r="I55" s="218" t="s">
        <v>0</v>
      </c>
      <c r="J55" s="229">
        <v>0</v>
      </c>
      <c r="K55" s="229">
        <v>0</v>
      </c>
      <c r="M55" s="5"/>
    </row>
    <row r="56" spans="1:13" ht="12" customHeight="1" x14ac:dyDescent="0.25">
      <c r="A56" s="314"/>
      <c r="B56" s="329"/>
      <c r="C56" s="218" t="s">
        <v>1</v>
      </c>
      <c r="D56" s="229">
        <v>0</v>
      </c>
      <c r="E56" s="229">
        <v>0</v>
      </c>
      <c r="G56" s="314"/>
      <c r="H56" s="329"/>
      <c r="I56" s="218" t="s">
        <v>1</v>
      </c>
      <c r="J56" s="229">
        <v>0</v>
      </c>
      <c r="K56" s="229">
        <v>0</v>
      </c>
      <c r="M56" s="5"/>
    </row>
    <row r="57" spans="1:13" ht="12" customHeight="1" x14ac:dyDescent="0.25">
      <c r="A57" s="314"/>
      <c r="B57" s="329"/>
      <c r="C57" s="218" t="s">
        <v>3</v>
      </c>
      <c r="D57" s="229">
        <v>0</v>
      </c>
      <c r="E57" s="230">
        <v>0</v>
      </c>
      <c r="G57" s="314"/>
      <c r="H57" s="329"/>
      <c r="I57" s="218" t="s">
        <v>3</v>
      </c>
      <c r="J57" s="229">
        <v>0</v>
      </c>
      <c r="K57" s="230">
        <v>0</v>
      </c>
      <c r="M57" s="5"/>
    </row>
    <row r="58" spans="1:13" ht="12" customHeight="1" x14ac:dyDescent="0.25">
      <c r="A58" s="314"/>
      <c r="B58" s="329" t="s">
        <v>113</v>
      </c>
      <c r="C58" s="218" t="s">
        <v>4</v>
      </c>
      <c r="D58" s="215" t="str">
        <f>IFERROR(D54/D53,"")</f>
        <v/>
      </c>
      <c r="E58" s="215" t="str">
        <f>IFERROR(E54/E53,"")</f>
        <v/>
      </c>
      <c r="G58" s="314"/>
      <c r="H58" s="329" t="s">
        <v>113</v>
      </c>
      <c r="I58" s="218" t="s">
        <v>4</v>
      </c>
      <c r="J58" s="215" t="str">
        <f>IFERROR(J54/J53,"")</f>
        <v/>
      </c>
      <c r="K58" s="215" t="str">
        <f>IFERROR(K54/K53,"")</f>
        <v/>
      </c>
      <c r="M58" s="5"/>
    </row>
    <row r="59" spans="1:13" ht="12" customHeight="1" x14ac:dyDescent="0.25">
      <c r="A59" s="314"/>
      <c r="B59" s="329"/>
      <c r="C59" s="218" t="s">
        <v>0</v>
      </c>
      <c r="D59" s="215" t="str">
        <f>IFERROR(D55/D53,"")</f>
        <v/>
      </c>
      <c r="E59" s="215" t="str">
        <f>IFERROR(E55/E53,"")</f>
        <v/>
      </c>
      <c r="G59" s="314"/>
      <c r="H59" s="329"/>
      <c r="I59" s="218" t="s">
        <v>0</v>
      </c>
      <c r="J59" s="215" t="str">
        <f>IFERROR(J55/J53,"")</f>
        <v/>
      </c>
      <c r="K59" s="215" t="str">
        <f>IFERROR(K55/K53,"")</f>
        <v/>
      </c>
      <c r="M59" s="5"/>
    </row>
    <row r="60" spans="1:13" ht="12" customHeight="1" x14ac:dyDescent="0.25">
      <c r="A60" s="314"/>
      <c r="B60" s="329"/>
      <c r="C60" s="218" t="s">
        <v>1</v>
      </c>
      <c r="D60" s="215" t="str">
        <f>IFERROR(D56/D53,"")</f>
        <v/>
      </c>
      <c r="E60" s="215" t="str">
        <f>IFERROR(E56/E53,"")</f>
        <v/>
      </c>
      <c r="G60" s="314"/>
      <c r="H60" s="329"/>
      <c r="I60" s="218" t="s">
        <v>1</v>
      </c>
      <c r="J60" s="215" t="str">
        <f>IFERROR(J56/J53,"")</f>
        <v/>
      </c>
      <c r="K60" s="215" t="str">
        <f>IFERROR(K56/K53,"")</f>
        <v/>
      </c>
      <c r="M60" s="5"/>
    </row>
    <row r="61" spans="1:13" ht="12" customHeight="1" x14ac:dyDescent="0.25">
      <c r="A61" s="314"/>
      <c r="B61" s="329"/>
      <c r="C61" s="218" t="s">
        <v>3</v>
      </c>
      <c r="D61" s="227" t="str">
        <f>IFERROR(D57/D53,"")</f>
        <v/>
      </c>
      <c r="E61" s="227" t="str">
        <f t="shared" ref="E61" si="18">IFERROR(E57/E53,"")</f>
        <v/>
      </c>
      <c r="F61" s="22"/>
      <c r="G61" s="314"/>
      <c r="H61" s="329"/>
      <c r="I61" s="218" t="s">
        <v>3</v>
      </c>
      <c r="J61" s="227" t="str">
        <f>IFERROR(J57/J53,"")</f>
        <v/>
      </c>
      <c r="K61" s="227" t="str">
        <f t="shared" ref="K61" si="19">IFERROR(K57/K53,"")</f>
        <v/>
      </c>
    </row>
    <row r="62" spans="1:13" s="224" customFormat="1" ht="12" customHeight="1" x14ac:dyDescent="0.25">
      <c r="A62" s="219"/>
      <c r="B62" s="220"/>
      <c r="C62" s="221"/>
      <c r="D62" s="222" t="str">
        <f>IF(SUM(D54:D57)=D53,"","datos erróneos")</f>
        <v/>
      </c>
      <c r="E62" s="222" t="str">
        <f t="shared" ref="E62" si="20">IF(SUM(E54:E57)=E53,"","datos erróneos")</f>
        <v/>
      </c>
      <c r="F62" s="223"/>
      <c r="G62" s="219"/>
      <c r="H62" s="220"/>
      <c r="I62" s="221"/>
      <c r="J62" s="222" t="str">
        <f>IF(SUM(J54:J57)=J53,"","datos erróneos")</f>
        <v/>
      </c>
      <c r="K62" s="222" t="str">
        <f t="shared" ref="K62" si="21">IF(SUM(K54:K57)=K53,"","datos erróneos")</f>
        <v/>
      </c>
    </row>
    <row r="63" spans="1:13" ht="12" customHeight="1" x14ac:dyDescent="0.25">
      <c r="A63" s="314" t="s">
        <v>81</v>
      </c>
      <c r="B63" s="329" t="s">
        <v>114</v>
      </c>
      <c r="C63" s="329"/>
      <c r="D63" s="164">
        <v>0</v>
      </c>
      <c r="E63" s="228">
        <v>0</v>
      </c>
      <c r="G63" s="314" t="s">
        <v>81</v>
      </c>
      <c r="H63" s="329" t="s">
        <v>114</v>
      </c>
      <c r="I63" s="329"/>
      <c r="J63" s="164">
        <v>0</v>
      </c>
      <c r="K63" s="228">
        <v>0</v>
      </c>
      <c r="M63" s="5"/>
    </row>
    <row r="64" spans="1:13" ht="12" customHeight="1" x14ac:dyDescent="0.25">
      <c r="A64" s="314"/>
      <c r="B64" s="329" t="s">
        <v>220</v>
      </c>
      <c r="C64" s="218" t="s">
        <v>4</v>
      </c>
      <c r="D64" s="229">
        <v>0</v>
      </c>
      <c r="E64" s="229">
        <v>0</v>
      </c>
      <c r="G64" s="314"/>
      <c r="H64" s="329" t="s">
        <v>220</v>
      </c>
      <c r="I64" s="218" t="s">
        <v>4</v>
      </c>
      <c r="J64" s="229">
        <v>0</v>
      </c>
      <c r="K64" s="229">
        <v>0</v>
      </c>
      <c r="M64" s="5"/>
    </row>
    <row r="65" spans="1:13" ht="12" customHeight="1" x14ac:dyDescent="0.25">
      <c r="A65" s="314"/>
      <c r="B65" s="329"/>
      <c r="C65" s="218" t="s">
        <v>0</v>
      </c>
      <c r="D65" s="229">
        <v>0</v>
      </c>
      <c r="E65" s="229">
        <v>0</v>
      </c>
      <c r="G65" s="314"/>
      <c r="H65" s="329"/>
      <c r="I65" s="218" t="s">
        <v>0</v>
      </c>
      <c r="J65" s="229">
        <v>0</v>
      </c>
      <c r="K65" s="229">
        <v>0</v>
      </c>
      <c r="M65" s="5"/>
    </row>
    <row r="66" spans="1:13" ht="12" customHeight="1" x14ac:dyDescent="0.25">
      <c r="A66" s="314"/>
      <c r="B66" s="329"/>
      <c r="C66" s="218" t="s">
        <v>1</v>
      </c>
      <c r="D66" s="229">
        <v>0</v>
      </c>
      <c r="E66" s="229">
        <v>0</v>
      </c>
      <c r="G66" s="314"/>
      <c r="H66" s="329"/>
      <c r="I66" s="218" t="s">
        <v>1</v>
      </c>
      <c r="J66" s="229">
        <v>0</v>
      </c>
      <c r="K66" s="229">
        <v>0</v>
      </c>
      <c r="M66" s="5"/>
    </row>
    <row r="67" spans="1:13" ht="12" customHeight="1" x14ac:dyDescent="0.25">
      <c r="A67" s="314"/>
      <c r="B67" s="329"/>
      <c r="C67" s="218" t="s">
        <v>3</v>
      </c>
      <c r="D67" s="229">
        <v>0</v>
      </c>
      <c r="E67" s="230">
        <v>0</v>
      </c>
      <c r="G67" s="314"/>
      <c r="H67" s="329"/>
      <c r="I67" s="218" t="s">
        <v>3</v>
      </c>
      <c r="J67" s="229">
        <v>0</v>
      </c>
      <c r="K67" s="230">
        <v>0</v>
      </c>
      <c r="M67" s="5"/>
    </row>
    <row r="68" spans="1:13" ht="12" customHeight="1" x14ac:dyDescent="0.25">
      <c r="A68" s="314"/>
      <c r="B68" s="329" t="s">
        <v>113</v>
      </c>
      <c r="C68" s="218" t="s">
        <v>4</v>
      </c>
      <c r="D68" s="215" t="str">
        <f>IFERROR(D64/D63,"")</f>
        <v/>
      </c>
      <c r="E68" s="215" t="str">
        <f>IFERROR(E64/E63,"")</f>
        <v/>
      </c>
      <c r="G68" s="314"/>
      <c r="H68" s="329" t="s">
        <v>113</v>
      </c>
      <c r="I68" s="218" t="s">
        <v>4</v>
      </c>
      <c r="J68" s="215" t="str">
        <f>IFERROR(J64/J63,"")</f>
        <v/>
      </c>
      <c r="K68" s="215" t="str">
        <f>IFERROR(K64/K63,"")</f>
        <v/>
      </c>
      <c r="M68" s="5"/>
    </row>
    <row r="69" spans="1:13" ht="12" customHeight="1" x14ac:dyDescent="0.25">
      <c r="A69" s="314"/>
      <c r="B69" s="329"/>
      <c r="C69" s="218" t="s">
        <v>0</v>
      </c>
      <c r="D69" s="215" t="str">
        <f>IFERROR(D65/D63,"")</f>
        <v/>
      </c>
      <c r="E69" s="215" t="str">
        <f>IFERROR(E65/E63,"")</f>
        <v/>
      </c>
      <c r="G69" s="314"/>
      <c r="H69" s="329"/>
      <c r="I69" s="218" t="s">
        <v>0</v>
      </c>
      <c r="J69" s="215" t="str">
        <f>IFERROR(J65/J63,"")</f>
        <v/>
      </c>
      <c r="K69" s="215" t="str">
        <f>IFERROR(K65/K63,"")</f>
        <v/>
      </c>
      <c r="M69" s="5"/>
    </row>
    <row r="70" spans="1:13" ht="12" customHeight="1" x14ac:dyDescent="0.25">
      <c r="A70" s="314"/>
      <c r="B70" s="329"/>
      <c r="C70" s="218" t="s">
        <v>1</v>
      </c>
      <c r="D70" s="215" t="str">
        <f>IFERROR(D66/D63,"")</f>
        <v/>
      </c>
      <c r="E70" s="215" t="str">
        <f>IFERROR(E66/E63,"")</f>
        <v/>
      </c>
      <c r="G70" s="314"/>
      <c r="H70" s="329"/>
      <c r="I70" s="218" t="s">
        <v>1</v>
      </c>
      <c r="J70" s="215" t="str">
        <f>IFERROR(J66/J63,"")</f>
        <v/>
      </c>
      <c r="K70" s="215" t="str">
        <f>IFERROR(K66/K63,"")</f>
        <v/>
      </c>
      <c r="M70" s="5"/>
    </row>
    <row r="71" spans="1:13" ht="12" customHeight="1" x14ac:dyDescent="0.25">
      <c r="A71" s="314"/>
      <c r="B71" s="329"/>
      <c r="C71" s="218" t="s">
        <v>3</v>
      </c>
      <c r="D71" s="227" t="str">
        <f>IFERROR(D67/D63,"")</f>
        <v/>
      </c>
      <c r="E71" s="227" t="str">
        <f t="shared" ref="E71" si="22">IFERROR(E67/E63,"")</f>
        <v/>
      </c>
      <c r="F71" s="22"/>
      <c r="G71" s="314"/>
      <c r="H71" s="329"/>
      <c r="I71" s="218" t="s">
        <v>3</v>
      </c>
      <c r="J71" s="227" t="str">
        <f>IFERROR(J67/J63,"")</f>
        <v/>
      </c>
      <c r="K71" s="227" t="str">
        <f t="shared" ref="K71" si="23">IFERROR(K67/K63,"")</f>
        <v/>
      </c>
    </row>
    <row r="72" spans="1:13" s="224" customFormat="1" ht="12" customHeight="1" x14ac:dyDescent="0.25">
      <c r="A72" s="219"/>
      <c r="B72" s="220"/>
      <c r="C72" s="221"/>
      <c r="D72" s="222" t="str">
        <f>IF(SUM(D64:D67)=D63,"","datos erróneos")</f>
        <v/>
      </c>
      <c r="E72" s="222" t="str">
        <f t="shared" ref="E72" si="24">IF(SUM(E64:E67)=E63,"","datos erróneos")</f>
        <v/>
      </c>
      <c r="F72" s="223"/>
      <c r="G72" s="219"/>
      <c r="H72" s="220"/>
      <c r="I72" s="221"/>
      <c r="J72" s="222" t="str">
        <f>IF(SUM(J64:J67)=J63,"","datos erróneos")</f>
        <v/>
      </c>
      <c r="K72" s="222" t="str">
        <f t="shared" ref="K72" si="25">IF(SUM(K64:K67)=K63,"","datos erróneos")</f>
        <v/>
      </c>
    </row>
    <row r="73" spans="1:13" ht="12" customHeight="1" x14ac:dyDescent="0.25">
      <c r="A73" s="314" t="s">
        <v>82</v>
      </c>
      <c r="B73" s="329" t="s">
        <v>114</v>
      </c>
      <c r="C73" s="329"/>
      <c r="D73" s="164">
        <v>0</v>
      </c>
      <c r="E73" s="228">
        <v>0</v>
      </c>
      <c r="G73" s="314" t="s">
        <v>82</v>
      </c>
      <c r="H73" s="329" t="s">
        <v>114</v>
      </c>
      <c r="I73" s="329"/>
      <c r="J73" s="164">
        <v>0</v>
      </c>
      <c r="K73" s="228">
        <v>0</v>
      </c>
      <c r="M73" s="5"/>
    </row>
    <row r="74" spans="1:13" ht="12" customHeight="1" x14ac:dyDescent="0.25">
      <c r="A74" s="314"/>
      <c r="B74" s="329" t="s">
        <v>220</v>
      </c>
      <c r="C74" s="218" t="s">
        <v>4</v>
      </c>
      <c r="D74" s="229">
        <v>0</v>
      </c>
      <c r="E74" s="229">
        <v>0</v>
      </c>
      <c r="G74" s="314"/>
      <c r="H74" s="329" t="s">
        <v>220</v>
      </c>
      <c r="I74" s="218" t="s">
        <v>4</v>
      </c>
      <c r="J74" s="229">
        <v>0</v>
      </c>
      <c r="K74" s="229">
        <v>0</v>
      </c>
      <c r="M74" s="5"/>
    </row>
    <row r="75" spans="1:13" ht="12" customHeight="1" x14ac:dyDescent="0.25">
      <c r="A75" s="314"/>
      <c r="B75" s="329"/>
      <c r="C75" s="218" t="s">
        <v>0</v>
      </c>
      <c r="D75" s="229">
        <v>0</v>
      </c>
      <c r="E75" s="229">
        <v>0</v>
      </c>
      <c r="G75" s="314"/>
      <c r="H75" s="329"/>
      <c r="I75" s="218" t="s">
        <v>0</v>
      </c>
      <c r="J75" s="229">
        <v>0</v>
      </c>
      <c r="K75" s="229">
        <v>0</v>
      </c>
      <c r="M75" s="5"/>
    </row>
    <row r="76" spans="1:13" ht="12" customHeight="1" x14ac:dyDescent="0.25">
      <c r="A76" s="314"/>
      <c r="B76" s="329"/>
      <c r="C76" s="218" t="s">
        <v>1</v>
      </c>
      <c r="D76" s="229">
        <v>0</v>
      </c>
      <c r="E76" s="229">
        <v>0</v>
      </c>
      <c r="G76" s="314"/>
      <c r="H76" s="329"/>
      <c r="I76" s="218" t="s">
        <v>1</v>
      </c>
      <c r="J76" s="229">
        <v>0</v>
      </c>
      <c r="K76" s="229">
        <v>0</v>
      </c>
      <c r="M76" s="5"/>
    </row>
    <row r="77" spans="1:13" ht="12" customHeight="1" x14ac:dyDescent="0.25">
      <c r="A77" s="314"/>
      <c r="B77" s="329"/>
      <c r="C77" s="218" t="s">
        <v>3</v>
      </c>
      <c r="D77" s="229">
        <v>0</v>
      </c>
      <c r="E77" s="230">
        <v>0</v>
      </c>
      <c r="G77" s="314"/>
      <c r="H77" s="329"/>
      <c r="I77" s="218" t="s">
        <v>3</v>
      </c>
      <c r="J77" s="229">
        <v>0</v>
      </c>
      <c r="K77" s="230">
        <v>0</v>
      </c>
      <c r="M77" s="5"/>
    </row>
    <row r="78" spans="1:13" ht="12" customHeight="1" x14ac:dyDescent="0.25">
      <c r="A78" s="314"/>
      <c r="B78" s="329" t="s">
        <v>113</v>
      </c>
      <c r="C78" s="218" t="s">
        <v>4</v>
      </c>
      <c r="D78" s="215" t="str">
        <f>IFERROR(D74/D73,"")</f>
        <v/>
      </c>
      <c r="E78" s="215" t="str">
        <f>IFERROR(E74/E73,"")</f>
        <v/>
      </c>
      <c r="G78" s="314"/>
      <c r="H78" s="329" t="s">
        <v>113</v>
      </c>
      <c r="I78" s="218" t="s">
        <v>4</v>
      </c>
      <c r="J78" s="215" t="str">
        <f>IFERROR(J74/J73,"")</f>
        <v/>
      </c>
      <c r="K78" s="215" t="str">
        <f>IFERROR(K74/K73,"")</f>
        <v/>
      </c>
      <c r="M78" s="5"/>
    </row>
    <row r="79" spans="1:13" ht="12" customHeight="1" x14ac:dyDescent="0.25">
      <c r="A79" s="314"/>
      <c r="B79" s="329"/>
      <c r="C79" s="218" t="s">
        <v>0</v>
      </c>
      <c r="D79" s="215" t="str">
        <f>IFERROR(D75/D73,"")</f>
        <v/>
      </c>
      <c r="E79" s="215" t="str">
        <f>IFERROR(E75/E73,"")</f>
        <v/>
      </c>
      <c r="G79" s="314"/>
      <c r="H79" s="329"/>
      <c r="I79" s="218" t="s">
        <v>0</v>
      </c>
      <c r="J79" s="215" t="str">
        <f>IFERROR(J75/J73,"")</f>
        <v/>
      </c>
      <c r="K79" s="215" t="str">
        <f>IFERROR(K75/K73,"")</f>
        <v/>
      </c>
      <c r="M79" s="5"/>
    </row>
    <row r="80" spans="1:13" ht="12" customHeight="1" x14ac:dyDescent="0.25">
      <c r="A80" s="314"/>
      <c r="B80" s="329"/>
      <c r="C80" s="218" t="s">
        <v>1</v>
      </c>
      <c r="D80" s="215" t="str">
        <f>IFERROR(D76/D73,"")</f>
        <v/>
      </c>
      <c r="E80" s="215" t="str">
        <f>IFERROR(E76/E73,"")</f>
        <v/>
      </c>
      <c r="G80" s="314"/>
      <c r="H80" s="329"/>
      <c r="I80" s="218" t="s">
        <v>1</v>
      </c>
      <c r="J80" s="215" t="str">
        <f>IFERROR(J76/J73,"")</f>
        <v/>
      </c>
      <c r="K80" s="215" t="str">
        <f>IFERROR(K76/K73,"")</f>
        <v/>
      </c>
      <c r="M80" s="5"/>
    </row>
    <row r="81" spans="1:33" ht="12" customHeight="1" x14ac:dyDescent="0.25">
      <c r="A81" s="314"/>
      <c r="B81" s="329"/>
      <c r="C81" s="218" t="s">
        <v>3</v>
      </c>
      <c r="D81" s="227" t="str">
        <f>IFERROR(D77/D73,"")</f>
        <v/>
      </c>
      <c r="E81" s="227" t="str">
        <f t="shared" ref="E81" si="26">IFERROR(E77/E73,"")</f>
        <v/>
      </c>
      <c r="F81" s="22"/>
      <c r="G81" s="314"/>
      <c r="H81" s="329"/>
      <c r="I81" s="218" t="s">
        <v>3</v>
      </c>
      <c r="J81" s="227" t="str">
        <f>IFERROR(J77/J73,"")</f>
        <v/>
      </c>
      <c r="K81" s="227" t="str">
        <f t="shared" ref="K81" si="27">IFERROR(K77/K73,"")</f>
        <v/>
      </c>
    </row>
    <row r="82" spans="1:33" s="224" customFormat="1" ht="12" customHeight="1" x14ac:dyDescent="0.25">
      <c r="A82" s="219"/>
      <c r="B82" s="220"/>
      <c r="C82" s="221"/>
      <c r="D82" s="222" t="str">
        <f>IF(SUM(D74:D77)=D73,"","datos erróneos")</f>
        <v/>
      </c>
      <c r="E82" s="222" t="str">
        <f t="shared" ref="E82" si="28">IF(SUM(E74:E77)=E73,"","datos erróneos")</f>
        <v/>
      </c>
      <c r="F82" s="223"/>
      <c r="G82" s="219"/>
      <c r="H82" s="220"/>
      <c r="I82" s="221"/>
      <c r="J82" s="222" t="str">
        <f>IF(SUM(J74:J77)=J73,"","datos erróneos")</f>
        <v/>
      </c>
      <c r="K82" s="222" t="str">
        <f t="shared" ref="K82" si="29">IF(SUM(K74:K77)=K73,"","datos erróneos")</f>
        <v/>
      </c>
    </row>
    <row r="83" spans="1:33" ht="13.5" customHeight="1" x14ac:dyDescent="0.25">
      <c r="A83" s="33" t="s">
        <v>115</v>
      </c>
      <c r="B83" s="34"/>
      <c r="C83" s="34"/>
      <c r="D83" s="32"/>
      <c r="E83" s="34"/>
      <c r="F83" s="35"/>
      <c r="G83" s="32"/>
      <c r="H83" s="32"/>
      <c r="I83" s="32"/>
      <c r="J83" s="34"/>
      <c r="K83" s="34"/>
      <c r="L83" s="1"/>
      <c r="M83" s="1"/>
      <c r="N83" s="1"/>
      <c r="O83" s="1"/>
      <c r="P83" s="1"/>
      <c r="Q83" s="1"/>
      <c r="R83" s="1"/>
      <c r="S83" s="1"/>
      <c r="T83" s="1"/>
      <c r="U83" s="1"/>
      <c r="V83" s="1"/>
      <c r="W83" s="1"/>
      <c r="X83" s="1"/>
      <c r="Y83" s="1"/>
      <c r="Z83" s="1"/>
      <c r="AA83" s="1"/>
      <c r="AB83" s="1"/>
      <c r="AC83" s="1"/>
      <c r="AD83" s="1"/>
      <c r="AE83" s="1"/>
      <c r="AF83" s="1"/>
      <c r="AG83" s="1"/>
    </row>
    <row r="84" spans="1:33" s="1" customFormat="1" ht="13.5" customHeight="1" x14ac:dyDescent="0.25">
      <c r="A84" s="33" t="s">
        <v>221</v>
      </c>
      <c r="B84" s="36"/>
      <c r="C84" s="36"/>
      <c r="D84" s="36"/>
      <c r="E84" s="36"/>
      <c r="F84" s="31"/>
      <c r="G84" s="37"/>
      <c r="H84" s="37"/>
      <c r="I84" s="37"/>
      <c r="J84" s="36"/>
      <c r="K84" s="36"/>
    </row>
    <row r="85" spans="1:33" s="1" customFormat="1" ht="21" customHeight="1" x14ac:dyDescent="0.25">
      <c r="A85" s="37"/>
      <c r="B85" s="36"/>
      <c r="C85" s="36"/>
      <c r="D85" s="36"/>
      <c r="E85" s="36"/>
      <c r="F85" s="31"/>
      <c r="G85" s="37"/>
      <c r="H85" s="37"/>
      <c r="I85" s="37"/>
      <c r="J85" s="36"/>
      <c r="K85" s="36"/>
    </row>
    <row r="86" spans="1:33" x14ac:dyDescent="0.25">
      <c r="A86" s="30"/>
      <c r="B86" s="22"/>
      <c r="C86" s="22"/>
      <c r="D86" s="22"/>
      <c r="E86" s="22"/>
    </row>
    <row r="87" spans="1:33" x14ac:dyDescent="0.25">
      <c r="A87" s="323"/>
      <c r="B87" s="323"/>
      <c r="C87" s="323"/>
      <c r="D87" s="323"/>
      <c r="E87" s="323"/>
      <c r="F87" s="323"/>
      <c r="G87" s="323"/>
      <c r="H87" s="323"/>
      <c r="I87" s="323"/>
      <c r="J87" s="323"/>
      <c r="K87" s="323"/>
    </row>
  </sheetData>
  <sheetProtection algorithmName="SHA-512" hashValue="NCKNU2Z0AiKfahs5b8ZsEa45Hn5j87hO1FJhClD4HNuKp0LW6QqE0JcKHD/Dv3qgSIjzDWDuLEGN5CffhReuiw==" saltValue="K4+f4wY0sRQr5tuPKRU2yA==" spinCount="100000" sheet="1" objects="1" scenarios="1"/>
  <mergeCells count="73">
    <mergeCell ref="H33:I33"/>
    <mergeCell ref="G21:I22"/>
    <mergeCell ref="A1:L1"/>
    <mergeCell ref="A2:L2"/>
    <mergeCell ref="A87:K87"/>
    <mergeCell ref="K21:K22"/>
    <mergeCell ref="D8:D9"/>
    <mergeCell ref="E8:E9"/>
    <mergeCell ref="J8:J9"/>
    <mergeCell ref="K8:K9"/>
    <mergeCell ref="A8:C9"/>
    <mergeCell ref="G8:I9"/>
    <mergeCell ref="A10:A18"/>
    <mergeCell ref="B10:C10"/>
    <mergeCell ref="G10:G18"/>
    <mergeCell ref="H10:I10"/>
    <mergeCell ref="B11:B14"/>
    <mergeCell ref="J21:J22"/>
    <mergeCell ref="H23:I23"/>
    <mergeCell ref="A6:K6"/>
    <mergeCell ref="A23:A31"/>
    <mergeCell ref="B23:C23"/>
    <mergeCell ref="G23:G31"/>
    <mergeCell ref="H11:H14"/>
    <mergeCell ref="E21:E22"/>
    <mergeCell ref="H34:H37"/>
    <mergeCell ref="H58:H61"/>
    <mergeCell ref="A33:A41"/>
    <mergeCell ref="G33:G41"/>
    <mergeCell ref="B33:C33"/>
    <mergeCell ref="G53:G61"/>
    <mergeCell ref="B38:B41"/>
    <mergeCell ref="B34:B37"/>
    <mergeCell ref="B54:B57"/>
    <mergeCell ref="B58:B61"/>
    <mergeCell ref="B44:B47"/>
    <mergeCell ref="H44:H47"/>
    <mergeCell ref="B48:B51"/>
    <mergeCell ref="H48:H51"/>
    <mergeCell ref="A53:A61"/>
    <mergeCell ref="B53:C53"/>
    <mergeCell ref="H53:I53"/>
    <mergeCell ref="A73:A81"/>
    <mergeCell ref="B73:C73"/>
    <mergeCell ref="G73:G81"/>
    <mergeCell ref="H73:I73"/>
    <mergeCell ref="B74:B77"/>
    <mergeCell ref="H74:H77"/>
    <mergeCell ref="B78:B81"/>
    <mergeCell ref="H78:H81"/>
    <mergeCell ref="A63:A71"/>
    <mergeCell ref="B63:C63"/>
    <mergeCell ref="G63:G71"/>
    <mergeCell ref="H63:I63"/>
    <mergeCell ref="B64:B67"/>
    <mergeCell ref="H64:H67"/>
    <mergeCell ref="B68:B71"/>
    <mergeCell ref="H68:H71"/>
    <mergeCell ref="H43:I43"/>
    <mergeCell ref="H54:H57"/>
    <mergeCell ref="A5:M5"/>
    <mergeCell ref="B15:B18"/>
    <mergeCell ref="H15:H18"/>
    <mergeCell ref="H38:H41"/>
    <mergeCell ref="A43:A51"/>
    <mergeCell ref="B43:C43"/>
    <mergeCell ref="G43:G51"/>
    <mergeCell ref="B24:B27"/>
    <mergeCell ref="H24:H27"/>
    <mergeCell ref="B28:B31"/>
    <mergeCell ref="H28:H31"/>
    <mergeCell ref="A21:C22"/>
    <mergeCell ref="D21:D22"/>
  </mergeCells>
  <hyperlinks>
    <hyperlink ref="M1" location="Inicio!A1" display="Ir a Tabla de contenido"/>
  </hyperlinks>
  <pageMargins left="0.7" right="0.7" top="0.75" bottom="0.75" header="0.3" footer="0.3"/>
  <pageSetup paperSize="9" scale="7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87"/>
  <sheetViews>
    <sheetView showGridLines="0" zoomScaleNormal="100" workbookViewId="0">
      <pane ySplit="5" topLeftCell="A6" activePane="bottomLeft" state="frozen"/>
      <selection pane="bottomLeft" activeCell="A7" sqref="A7"/>
    </sheetView>
  </sheetViews>
  <sheetFormatPr baseColWidth="10" defaultRowHeight="15" x14ac:dyDescent="0.25"/>
  <cols>
    <col min="1" max="1" width="11.7109375" style="21" customWidth="1"/>
    <col min="2" max="2" width="21.42578125" style="21" customWidth="1"/>
    <col min="3" max="3" width="3.85546875" style="21" customWidth="1"/>
    <col min="4" max="5" width="15.28515625" style="21" customWidth="1"/>
    <col min="6" max="6" width="2.5703125" style="21" customWidth="1"/>
    <col min="7" max="7" width="11.7109375" style="21" customWidth="1"/>
    <col min="8" max="8" width="21.42578125" style="21" customWidth="1"/>
    <col min="9" max="9" width="3.85546875" style="21" customWidth="1"/>
    <col min="10" max="11" width="15.28515625" style="21" customWidth="1"/>
    <col min="12" max="12" width="2.7109375" customWidth="1"/>
    <col min="13" max="13" width="34.5703125" customWidth="1"/>
    <col min="14" max="18" width="5.140625" customWidth="1"/>
    <col min="19" max="32" width="11.42578125" customWidth="1"/>
  </cols>
  <sheetData>
    <row r="1" spans="1:34" ht="34.5" customHeight="1" x14ac:dyDescent="0.35">
      <c r="A1" s="324" t="s">
        <v>2</v>
      </c>
      <c r="B1" s="324"/>
      <c r="C1" s="324"/>
      <c r="D1" s="324"/>
      <c r="E1" s="324"/>
      <c r="F1" s="324"/>
      <c r="G1" s="324"/>
      <c r="H1" s="324"/>
      <c r="I1" s="324"/>
      <c r="J1" s="324"/>
      <c r="K1" s="324"/>
      <c r="L1" s="237" t="s">
        <v>63</v>
      </c>
      <c r="M1" s="236"/>
      <c r="N1" s="236"/>
      <c r="O1" s="236"/>
      <c r="Q1" s="238"/>
    </row>
    <row r="2" spans="1:34" ht="44.25" customHeight="1" thickBot="1" x14ac:dyDescent="0.35">
      <c r="A2" s="333" t="s">
        <v>238</v>
      </c>
      <c r="B2" s="333"/>
      <c r="C2" s="333"/>
      <c r="D2" s="333"/>
      <c r="E2" s="333"/>
      <c r="F2" s="333"/>
      <c r="G2" s="333"/>
      <c r="H2" s="333"/>
      <c r="I2" s="333"/>
      <c r="J2" s="333"/>
      <c r="K2" s="333"/>
      <c r="L2" s="239"/>
      <c r="M2" s="239"/>
      <c r="N2" s="239"/>
      <c r="O2" s="239"/>
      <c r="P2" s="125"/>
      <c r="Q2" s="125"/>
    </row>
    <row r="3" spans="1:34" ht="33" customHeight="1" thickTop="1" x14ac:dyDescent="0.4">
      <c r="A3" s="332" t="s">
        <v>239</v>
      </c>
      <c r="B3" s="332"/>
      <c r="C3" s="332"/>
      <c r="D3" s="332"/>
      <c r="E3" s="332"/>
      <c r="F3" s="332"/>
      <c r="G3" s="332"/>
      <c r="H3" s="332"/>
      <c r="I3" s="332"/>
      <c r="J3" s="332"/>
      <c r="K3" s="332"/>
      <c r="L3" s="328"/>
      <c r="M3" s="328"/>
      <c r="N3" s="328"/>
      <c r="O3" s="328"/>
      <c r="P3" s="328"/>
      <c r="Q3" s="328"/>
      <c r="R3" s="10"/>
      <c r="S3" s="10"/>
      <c r="T3" s="10"/>
      <c r="U3" s="10"/>
      <c r="V3" s="10"/>
      <c r="W3" s="10"/>
      <c r="X3" s="10"/>
      <c r="Y3" s="10"/>
      <c r="Z3" s="10"/>
    </row>
    <row r="4" spans="1:34" ht="15.75" customHeight="1" x14ac:dyDescent="0.4">
      <c r="A4" s="198" t="s">
        <v>339</v>
      </c>
      <c r="B4" s="199"/>
      <c r="C4" s="199"/>
      <c r="D4" s="199"/>
      <c r="E4" s="199"/>
      <c r="F4" s="199"/>
      <c r="G4" s="199"/>
      <c r="H4" s="199"/>
      <c r="I4" s="199"/>
      <c r="J4" s="199"/>
      <c r="K4" s="199"/>
      <c r="L4" s="199"/>
      <c r="M4" s="199"/>
      <c r="N4" s="199"/>
      <c r="O4" s="199"/>
      <c r="P4" s="199"/>
      <c r="Q4" s="199"/>
      <c r="R4" s="10"/>
      <c r="S4" s="10"/>
      <c r="T4" s="10"/>
      <c r="U4" s="10"/>
      <c r="V4" s="10"/>
      <c r="W4" s="10"/>
      <c r="X4" s="10"/>
      <c r="Y4" s="10"/>
      <c r="Z4" s="10"/>
    </row>
    <row r="5" spans="1:34" x14ac:dyDescent="0.25">
      <c r="A5" s="231" t="s">
        <v>342</v>
      </c>
      <c r="B5" s="22"/>
      <c r="C5" s="22"/>
      <c r="D5" s="22"/>
      <c r="E5" s="22"/>
      <c r="M5" s="10"/>
      <c r="N5" s="10"/>
      <c r="O5" s="10"/>
      <c r="P5" s="10"/>
      <c r="Q5" s="10"/>
      <c r="R5" s="10"/>
      <c r="S5" s="10"/>
      <c r="T5" s="10"/>
      <c r="U5" s="10"/>
      <c r="V5" s="10"/>
      <c r="W5" s="10"/>
      <c r="X5" s="10"/>
      <c r="Y5" s="10"/>
      <c r="Z5" s="10"/>
    </row>
    <row r="6" spans="1:34" ht="14.25" customHeight="1" x14ac:dyDescent="0.25">
      <c r="A6" s="323"/>
      <c r="B6" s="323"/>
      <c r="C6" s="323"/>
      <c r="D6" s="323"/>
      <c r="E6" s="323"/>
      <c r="F6" s="323"/>
      <c r="G6" s="323"/>
      <c r="H6" s="323"/>
      <c r="I6" s="323"/>
      <c r="J6" s="323"/>
      <c r="K6" s="323"/>
      <c r="M6" s="10"/>
      <c r="N6" s="10"/>
      <c r="O6" s="10"/>
      <c r="P6" s="10"/>
      <c r="Q6" s="10"/>
      <c r="R6" s="10"/>
      <c r="S6" s="10"/>
      <c r="T6" s="10"/>
      <c r="U6" s="10"/>
      <c r="V6" s="10"/>
      <c r="W6" s="10"/>
      <c r="X6" s="10"/>
      <c r="Y6" s="10"/>
      <c r="Z6" s="10"/>
    </row>
    <row r="7" spans="1:34" ht="27" x14ac:dyDescent="0.25">
      <c r="A7" s="134" t="s">
        <v>354</v>
      </c>
      <c r="B7" s="22"/>
      <c r="C7" s="22"/>
      <c r="D7" s="22"/>
      <c r="E7" s="22"/>
      <c r="L7" s="21"/>
      <c r="M7" s="38"/>
      <c r="N7" s="38"/>
      <c r="O7" s="38"/>
      <c r="P7" s="38"/>
      <c r="Q7" s="38"/>
      <c r="R7" s="38"/>
      <c r="S7" s="38"/>
      <c r="T7" s="38"/>
      <c r="U7" s="38"/>
      <c r="V7" s="38"/>
      <c r="W7" s="38"/>
      <c r="X7" s="38"/>
      <c r="Y7" s="38"/>
      <c r="Z7" s="38"/>
      <c r="AA7" s="21"/>
      <c r="AB7" s="21"/>
      <c r="AC7" s="21"/>
      <c r="AD7" s="21"/>
      <c r="AE7" s="21"/>
      <c r="AF7" s="21"/>
      <c r="AG7" s="21"/>
      <c r="AH7" s="21"/>
    </row>
    <row r="8" spans="1:34" ht="13.5" customHeight="1" x14ac:dyDescent="0.25">
      <c r="A8" s="312" t="s">
        <v>256</v>
      </c>
      <c r="B8" s="312"/>
      <c r="C8" s="312"/>
      <c r="D8" s="313" t="s">
        <v>218</v>
      </c>
      <c r="E8" s="313" t="s">
        <v>219</v>
      </c>
      <c r="G8" s="312" t="s">
        <v>257</v>
      </c>
      <c r="H8" s="312"/>
      <c r="I8" s="312"/>
      <c r="J8" s="313" t="s">
        <v>218</v>
      </c>
      <c r="K8" s="313" t="s">
        <v>219</v>
      </c>
      <c r="L8" s="21"/>
      <c r="M8" s="86"/>
      <c r="N8" s="38"/>
      <c r="O8" s="38"/>
      <c r="P8" s="38"/>
      <c r="Q8" s="38"/>
      <c r="R8" s="38"/>
      <c r="S8" s="38"/>
      <c r="T8" s="38"/>
      <c r="U8" s="38"/>
      <c r="V8" s="38"/>
      <c r="W8" s="38"/>
      <c r="X8" s="38"/>
      <c r="Y8" s="38"/>
      <c r="Z8" s="38"/>
      <c r="AA8" s="21"/>
      <c r="AB8" s="21"/>
      <c r="AC8" s="21"/>
      <c r="AD8" s="21"/>
      <c r="AE8" s="21"/>
      <c r="AF8" s="21"/>
      <c r="AG8" s="21"/>
      <c r="AH8" s="21"/>
    </row>
    <row r="9" spans="1:34" ht="13.5" customHeight="1" x14ac:dyDescent="0.25">
      <c r="A9" s="312"/>
      <c r="B9" s="312"/>
      <c r="C9" s="312"/>
      <c r="D9" s="313"/>
      <c r="E9" s="313"/>
      <c r="G9" s="312"/>
      <c r="H9" s="312"/>
      <c r="I9" s="312"/>
      <c r="J9" s="313"/>
      <c r="K9" s="313"/>
      <c r="L9" s="21"/>
      <c r="M9" s="86"/>
      <c r="N9" s="38"/>
      <c r="O9" s="38"/>
      <c r="P9" s="38"/>
      <c r="Q9" s="38"/>
      <c r="R9" s="38"/>
      <c r="S9" s="38"/>
      <c r="T9" s="38"/>
      <c r="U9" s="38"/>
      <c r="V9" s="38"/>
      <c r="W9" s="38"/>
      <c r="X9" s="38"/>
      <c r="Y9" s="38"/>
      <c r="Z9" s="38"/>
      <c r="AA9" s="21"/>
      <c r="AB9" s="21"/>
      <c r="AC9" s="21"/>
      <c r="AD9" s="21"/>
      <c r="AE9" s="21"/>
      <c r="AF9" s="21"/>
      <c r="AG9" s="21"/>
      <c r="AH9" s="21"/>
    </row>
    <row r="10" spans="1:34" ht="12" customHeight="1" x14ac:dyDescent="0.25">
      <c r="A10" s="320" t="s">
        <v>175</v>
      </c>
      <c r="B10" s="329" t="s">
        <v>114</v>
      </c>
      <c r="C10" s="329"/>
      <c r="D10" s="225">
        <f>SUM(D23,D33,D43,D53,D63,D73)</f>
        <v>0</v>
      </c>
      <c r="E10" s="225">
        <f>SUM(E23,E33,E43,E53,E63,E73)</f>
        <v>0</v>
      </c>
      <c r="G10" s="320" t="s">
        <v>175</v>
      </c>
      <c r="H10" s="329" t="s">
        <v>114</v>
      </c>
      <c r="I10" s="329"/>
      <c r="J10" s="225">
        <f>SUM(J23,J33,J43,J53,J63,J73)</f>
        <v>0</v>
      </c>
      <c r="K10" s="225">
        <f>SUM(K23,K33,K43,K53,K63,K73)</f>
        <v>0</v>
      </c>
      <c r="L10" s="21"/>
      <c r="M10" s="86"/>
      <c r="N10" s="38"/>
      <c r="O10" s="38"/>
      <c r="P10" s="38"/>
      <c r="Q10" s="38"/>
      <c r="R10" s="38"/>
      <c r="S10" s="38"/>
      <c r="T10" s="38"/>
      <c r="U10" s="38"/>
      <c r="V10" s="38"/>
      <c r="W10" s="38"/>
      <c r="X10" s="38"/>
      <c r="Y10" s="38"/>
      <c r="Z10" s="38"/>
      <c r="AA10" s="21"/>
      <c r="AB10" s="21"/>
      <c r="AC10" s="21"/>
      <c r="AD10" s="21"/>
      <c r="AE10" s="21"/>
      <c r="AF10" s="21"/>
      <c r="AG10" s="21"/>
      <c r="AH10" s="21"/>
    </row>
    <row r="11" spans="1:34" ht="12" customHeight="1" x14ac:dyDescent="0.25">
      <c r="A11" s="320"/>
      <c r="B11" s="329" t="s">
        <v>220</v>
      </c>
      <c r="C11" s="213" t="s">
        <v>4</v>
      </c>
      <c r="D11" s="226">
        <f>SUM(D24,D34,D44,D54,D64,D74)</f>
        <v>0</v>
      </c>
      <c r="E11" s="226">
        <f>SUM(E24,E34,E44,E54,E64,E74)</f>
        <v>0</v>
      </c>
      <c r="G11" s="320"/>
      <c r="H11" s="329" t="s">
        <v>220</v>
      </c>
      <c r="I11" s="213" t="s">
        <v>4</v>
      </c>
      <c r="J11" s="226">
        <f>SUM(J24,J34,J44,J54,J64,J74)</f>
        <v>0</v>
      </c>
      <c r="K11" s="226">
        <f>SUM(K24,K34,K44,K54,K64,K74)</f>
        <v>0</v>
      </c>
      <c r="L11" s="21"/>
      <c r="M11" s="86"/>
      <c r="N11" s="38"/>
      <c r="O11" s="38"/>
      <c r="P11" s="38"/>
      <c r="Q11" s="38"/>
      <c r="R11" s="38"/>
      <c r="S11" s="38"/>
      <c r="T11" s="38"/>
      <c r="U11" s="38"/>
      <c r="V11" s="38"/>
      <c r="W11" s="38"/>
      <c r="X11" s="38"/>
      <c r="Y11" s="38"/>
      <c r="Z11" s="38"/>
      <c r="AA11" s="21"/>
      <c r="AB11" s="21"/>
      <c r="AC11" s="21"/>
      <c r="AD11" s="21"/>
      <c r="AE11" s="21"/>
      <c r="AF11" s="21"/>
      <c r="AG11" s="21"/>
      <c r="AH11" s="21"/>
    </row>
    <row r="12" spans="1:34" ht="12" customHeight="1" x14ac:dyDescent="0.25">
      <c r="A12" s="320"/>
      <c r="B12" s="329"/>
      <c r="C12" s="213" t="s">
        <v>0</v>
      </c>
      <c r="D12" s="226">
        <f>SUM(D25,D35,D45,D55,D65,D75)</f>
        <v>0</v>
      </c>
      <c r="E12" s="226">
        <f t="shared" ref="E12" si="0">SUM(E25,E35,E45,E55,E65,E75)</f>
        <v>0</v>
      </c>
      <c r="G12" s="320"/>
      <c r="H12" s="329"/>
      <c r="I12" s="213" t="s">
        <v>0</v>
      </c>
      <c r="J12" s="226">
        <f>SUM(J25,J35,J45,J55,J65,J75)</f>
        <v>0</v>
      </c>
      <c r="K12" s="226">
        <f t="shared" ref="K12" si="1">SUM(K25,K35,K45,K55,K65,K75)</f>
        <v>0</v>
      </c>
      <c r="L12" s="21"/>
      <c r="M12" s="86"/>
      <c r="N12" s="38"/>
      <c r="O12" s="38"/>
      <c r="P12" s="38"/>
      <c r="Q12" s="38"/>
      <c r="R12" s="38"/>
      <c r="S12" s="38"/>
      <c r="T12" s="38"/>
      <c r="U12" s="38"/>
      <c r="V12" s="38"/>
      <c r="W12" s="38"/>
      <c r="X12" s="38"/>
      <c r="Y12" s="38"/>
      <c r="Z12" s="38"/>
      <c r="AA12" s="21"/>
      <c r="AB12" s="21"/>
      <c r="AC12" s="21"/>
      <c r="AD12" s="21"/>
      <c r="AE12" s="21"/>
      <c r="AF12" s="21"/>
      <c r="AG12" s="21"/>
      <c r="AH12" s="21"/>
    </row>
    <row r="13" spans="1:34" ht="12" customHeight="1" x14ac:dyDescent="0.25">
      <c r="A13" s="320"/>
      <c r="B13" s="329"/>
      <c r="C13" s="213" t="s">
        <v>1</v>
      </c>
      <c r="D13" s="226">
        <f>SUM(D26,D36,D46,D56,D66,D76)</f>
        <v>0</v>
      </c>
      <c r="E13" s="226">
        <f>SUM(E26,E36,E46,E56,E66,E76)</f>
        <v>0</v>
      </c>
      <c r="G13" s="320"/>
      <c r="H13" s="329"/>
      <c r="I13" s="213" t="s">
        <v>1</v>
      </c>
      <c r="J13" s="226">
        <f>SUM(J26,J36,J46,J56,J66,J76)</f>
        <v>0</v>
      </c>
      <c r="K13" s="226">
        <f>SUM(K26,K36,K46,K56,K66,K76)</f>
        <v>0</v>
      </c>
      <c r="L13" s="21"/>
      <c r="M13" s="86"/>
      <c r="N13" s="38"/>
      <c r="O13" s="38"/>
      <c r="P13" s="38"/>
      <c r="Q13" s="38"/>
      <c r="R13" s="38"/>
      <c r="S13" s="38"/>
      <c r="T13" s="38"/>
      <c r="U13" s="38"/>
      <c r="V13" s="38"/>
      <c r="W13" s="38"/>
      <c r="X13" s="38"/>
      <c r="Y13" s="38"/>
      <c r="Z13" s="38"/>
      <c r="AA13" s="21"/>
      <c r="AB13" s="21"/>
      <c r="AC13" s="21"/>
      <c r="AD13" s="21"/>
      <c r="AE13" s="21"/>
      <c r="AF13" s="21"/>
      <c r="AG13" s="21"/>
      <c r="AH13" s="21"/>
    </row>
    <row r="14" spans="1:34" ht="12" customHeight="1" x14ac:dyDescent="0.25">
      <c r="A14" s="320"/>
      <c r="B14" s="329"/>
      <c r="C14" s="213" t="s">
        <v>3</v>
      </c>
      <c r="D14" s="226">
        <f>SUM(D27,D37,D47,D57,D67,D77)</f>
        <v>0</v>
      </c>
      <c r="E14" s="226">
        <f t="shared" ref="E14" si="2">SUM(E27,E37,E47,E57,E67,E77)</f>
        <v>0</v>
      </c>
      <c r="G14" s="320"/>
      <c r="H14" s="329"/>
      <c r="I14" s="213" t="s">
        <v>3</v>
      </c>
      <c r="J14" s="226">
        <f>SUM(J27,J37,J47,J57,J67,J77)</f>
        <v>0</v>
      </c>
      <c r="K14" s="226">
        <f t="shared" ref="K14" si="3">SUM(K27,K37,K47,K57,K67,K77)</f>
        <v>0</v>
      </c>
      <c r="L14" s="21"/>
      <c r="M14" s="86"/>
      <c r="N14" s="38"/>
      <c r="O14" s="38"/>
      <c r="P14" s="38"/>
      <c r="Q14" s="38"/>
      <c r="R14" s="38"/>
      <c r="S14" s="38"/>
      <c r="T14" s="38"/>
      <c r="U14" s="38"/>
      <c r="V14" s="38"/>
      <c r="W14" s="38"/>
      <c r="X14" s="38"/>
      <c r="Y14" s="38"/>
      <c r="Z14" s="38"/>
      <c r="AA14" s="21"/>
      <c r="AB14" s="21"/>
      <c r="AC14" s="21"/>
      <c r="AD14" s="21"/>
      <c r="AE14" s="21"/>
      <c r="AF14" s="21"/>
      <c r="AG14" s="21"/>
      <c r="AH14" s="21"/>
    </row>
    <row r="15" spans="1:34" ht="12" customHeight="1" x14ac:dyDescent="0.25">
      <c r="A15" s="320"/>
      <c r="B15" s="329" t="s">
        <v>113</v>
      </c>
      <c r="C15" s="213" t="s">
        <v>4</v>
      </c>
      <c r="D15" s="215" t="str">
        <f>IFERROR(D11/D10,"")</f>
        <v/>
      </c>
      <c r="E15" s="215" t="str">
        <f>IFERROR(E11/E10,"")</f>
        <v/>
      </c>
      <c r="G15" s="320"/>
      <c r="H15" s="329" t="s">
        <v>113</v>
      </c>
      <c r="I15" s="213" t="s">
        <v>4</v>
      </c>
      <c r="J15" s="215" t="str">
        <f>IFERROR(J11/J10,"")</f>
        <v/>
      </c>
      <c r="K15" s="215" t="str">
        <f>IFERROR(K11/K10,"")</f>
        <v/>
      </c>
      <c r="L15" s="21"/>
      <c r="M15" s="86"/>
      <c r="N15" s="38"/>
      <c r="O15" s="38"/>
      <c r="P15" s="38"/>
      <c r="Q15" s="38"/>
      <c r="R15" s="38"/>
      <c r="S15" s="38"/>
      <c r="T15" s="38"/>
      <c r="U15" s="38"/>
      <c r="V15" s="38"/>
      <c r="W15" s="38"/>
      <c r="X15" s="38"/>
      <c r="Y15" s="38"/>
      <c r="Z15" s="38"/>
      <c r="AA15" s="21"/>
      <c r="AB15" s="21"/>
      <c r="AC15" s="21"/>
      <c r="AD15" s="21"/>
      <c r="AE15" s="21"/>
      <c r="AF15" s="21"/>
      <c r="AG15" s="21"/>
      <c r="AH15" s="21"/>
    </row>
    <row r="16" spans="1:34" ht="12" customHeight="1" x14ac:dyDescent="0.25">
      <c r="A16" s="320"/>
      <c r="B16" s="329"/>
      <c r="C16" s="213" t="s">
        <v>0</v>
      </c>
      <c r="D16" s="215" t="str">
        <f>IFERROR(D12/D10,"")</f>
        <v/>
      </c>
      <c r="E16" s="215" t="str">
        <f>IFERROR(E12/E10,"")</f>
        <v/>
      </c>
      <c r="G16" s="320"/>
      <c r="H16" s="329"/>
      <c r="I16" s="213" t="s">
        <v>0</v>
      </c>
      <c r="J16" s="215" t="str">
        <f>IFERROR(J12/J10,"")</f>
        <v/>
      </c>
      <c r="K16" s="215" t="str">
        <f>IFERROR(K12/K10,"")</f>
        <v/>
      </c>
      <c r="L16" s="21"/>
      <c r="M16" s="86"/>
      <c r="N16" s="38"/>
      <c r="O16" s="38"/>
      <c r="P16" s="38"/>
      <c r="Q16" s="38"/>
      <c r="R16" s="38"/>
      <c r="S16" s="38"/>
      <c r="T16" s="38"/>
      <c r="U16" s="38"/>
      <c r="V16" s="38"/>
      <c r="W16" s="38"/>
      <c r="X16" s="38"/>
      <c r="Y16" s="38"/>
      <c r="Z16" s="38"/>
      <c r="AA16" s="21"/>
      <c r="AB16" s="21"/>
      <c r="AC16" s="21"/>
      <c r="AD16" s="21"/>
      <c r="AE16" s="21"/>
      <c r="AF16" s="21"/>
      <c r="AG16" s="21"/>
      <c r="AH16" s="21"/>
    </row>
    <row r="17" spans="1:34" ht="12" customHeight="1" x14ac:dyDescent="0.25">
      <c r="A17" s="320"/>
      <c r="B17" s="329"/>
      <c r="C17" s="213" t="s">
        <v>1</v>
      </c>
      <c r="D17" s="215" t="str">
        <f>IFERROR(D13/D10,"")</f>
        <v/>
      </c>
      <c r="E17" s="215" t="str">
        <f>IFERROR(E13/E10,"")</f>
        <v/>
      </c>
      <c r="G17" s="320"/>
      <c r="H17" s="329"/>
      <c r="I17" s="213" t="s">
        <v>1</v>
      </c>
      <c r="J17" s="215" t="str">
        <f>IFERROR(J13/J10,"")</f>
        <v/>
      </c>
      <c r="K17" s="215" t="str">
        <f>IFERROR(K13/K10,"")</f>
        <v/>
      </c>
      <c r="L17" s="21"/>
      <c r="M17" s="86"/>
      <c r="N17" s="38"/>
      <c r="O17" s="38"/>
      <c r="P17" s="38"/>
      <c r="Q17" s="38"/>
      <c r="R17" s="38"/>
      <c r="S17" s="38"/>
      <c r="T17" s="38"/>
      <c r="U17" s="38"/>
      <c r="V17" s="38"/>
      <c r="W17" s="38"/>
      <c r="X17" s="38"/>
      <c r="Y17" s="38"/>
      <c r="Z17" s="38"/>
      <c r="AA17" s="21"/>
      <c r="AB17" s="21"/>
      <c r="AC17" s="21"/>
      <c r="AD17" s="21"/>
      <c r="AE17" s="21"/>
      <c r="AF17" s="21"/>
      <c r="AG17" s="21"/>
      <c r="AH17" s="21"/>
    </row>
    <row r="18" spans="1:34" ht="12" customHeight="1" x14ac:dyDescent="0.25">
      <c r="A18" s="320"/>
      <c r="B18" s="329"/>
      <c r="C18" s="213" t="s">
        <v>3</v>
      </c>
      <c r="D18" s="227" t="str">
        <f>IFERROR(D14/D10,"")</f>
        <v/>
      </c>
      <c r="E18" s="227" t="str">
        <f t="shared" ref="E18" si="4">IFERROR(E14/E10,"")</f>
        <v/>
      </c>
      <c r="F18" s="22"/>
      <c r="G18" s="320"/>
      <c r="H18" s="329"/>
      <c r="I18" s="213" t="s">
        <v>3</v>
      </c>
      <c r="J18" s="227" t="str">
        <f>IFERROR(J14/J10,"")</f>
        <v/>
      </c>
      <c r="K18" s="227" t="str">
        <f t="shared" ref="K18" si="5">IFERROR(K14/K10,"")</f>
        <v/>
      </c>
      <c r="L18" s="21"/>
      <c r="M18" s="38"/>
      <c r="N18" s="38"/>
      <c r="O18" s="38"/>
      <c r="P18" s="38"/>
      <c r="Q18" s="38"/>
      <c r="R18" s="38"/>
      <c r="S18" s="38"/>
      <c r="T18" s="38"/>
      <c r="U18" s="38"/>
      <c r="V18" s="38"/>
      <c r="W18" s="38"/>
      <c r="X18" s="38"/>
      <c r="Y18" s="38"/>
      <c r="Z18" s="38"/>
      <c r="AA18" s="21"/>
      <c r="AB18" s="21"/>
      <c r="AC18" s="21"/>
      <c r="AD18" s="21"/>
      <c r="AE18" s="21"/>
      <c r="AF18" s="21"/>
      <c r="AG18" s="21"/>
      <c r="AH18" s="21"/>
    </row>
    <row r="19" spans="1:34" s="19" customFormat="1" ht="27" x14ac:dyDescent="0.25">
      <c r="A19" s="134" t="s">
        <v>352</v>
      </c>
      <c r="B19" s="25"/>
      <c r="C19" s="25"/>
      <c r="D19" s="25"/>
      <c r="E19" s="26"/>
      <c r="F19" s="25"/>
      <c r="G19" s="25"/>
      <c r="H19" s="25"/>
      <c r="I19" s="25"/>
      <c r="J19" s="25"/>
      <c r="K19" s="25"/>
      <c r="M19" s="87"/>
      <c r="N19" s="87"/>
      <c r="O19" s="87"/>
      <c r="P19" s="87"/>
      <c r="Q19" s="87"/>
      <c r="R19" s="87"/>
      <c r="S19" s="87"/>
      <c r="T19" s="87"/>
      <c r="U19" s="87"/>
      <c r="V19" s="87"/>
      <c r="W19" s="87"/>
      <c r="X19" s="87"/>
      <c r="Y19" s="87"/>
      <c r="Z19" s="87"/>
    </row>
    <row r="20" spans="1:34" ht="4.5" customHeight="1" x14ac:dyDescent="0.25">
      <c r="A20" s="28"/>
      <c r="B20" s="22"/>
      <c r="C20" s="22"/>
      <c r="D20" s="22"/>
      <c r="E20" s="22"/>
      <c r="M20" s="10"/>
      <c r="N20" s="10"/>
      <c r="O20" s="10"/>
      <c r="P20" s="10"/>
      <c r="Q20" s="10"/>
      <c r="R20" s="10"/>
      <c r="S20" s="10"/>
      <c r="T20" s="10"/>
      <c r="U20" s="10"/>
      <c r="V20" s="10"/>
      <c r="W20" s="10"/>
      <c r="X20" s="10"/>
      <c r="Y20" s="10"/>
      <c r="Z20" s="10"/>
    </row>
    <row r="21" spans="1:34" ht="13.5" customHeight="1" x14ac:dyDescent="0.25">
      <c r="A21" s="327" t="s">
        <v>256</v>
      </c>
      <c r="B21" s="327"/>
      <c r="C21" s="327"/>
      <c r="D21" s="334" t="s">
        <v>218</v>
      </c>
      <c r="E21" s="334" t="s">
        <v>219</v>
      </c>
      <c r="G21" s="327" t="s">
        <v>258</v>
      </c>
      <c r="H21" s="327"/>
      <c r="I21" s="327"/>
      <c r="J21" s="334" t="s">
        <v>218</v>
      </c>
      <c r="K21" s="334" t="s">
        <v>219</v>
      </c>
      <c r="M21" s="88"/>
      <c r="N21" s="10"/>
      <c r="O21" s="10"/>
      <c r="P21" s="10"/>
      <c r="Q21" s="10"/>
      <c r="R21" s="10"/>
      <c r="S21" s="10"/>
      <c r="T21" s="10"/>
      <c r="U21" s="10"/>
      <c r="V21" s="10"/>
      <c r="W21" s="10"/>
      <c r="X21" s="10"/>
      <c r="Y21" s="10"/>
      <c r="Z21" s="10"/>
    </row>
    <row r="22" spans="1:34" ht="13.5" customHeight="1" x14ac:dyDescent="0.25">
      <c r="A22" s="327"/>
      <c r="B22" s="327"/>
      <c r="C22" s="327"/>
      <c r="D22" s="334"/>
      <c r="E22" s="334"/>
      <c r="G22" s="327"/>
      <c r="H22" s="327"/>
      <c r="I22" s="327"/>
      <c r="J22" s="334"/>
      <c r="K22" s="334"/>
      <c r="M22" s="88"/>
      <c r="N22" s="10"/>
      <c r="O22" s="10"/>
      <c r="P22" s="10"/>
      <c r="Q22" s="10"/>
      <c r="R22" s="10"/>
      <c r="S22" s="10"/>
      <c r="T22" s="10"/>
      <c r="U22" s="10"/>
      <c r="V22" s="10"/>
      <c r="W22" s="10"/>
      <c r="X22" s="10"/>
      <c r="Y22" s="10"/>
      <c r="Z22" s="10"/>
    </row>
    <row r="23" spans="1:34" ht="12" customHeight="1" x14ac:dyDescent="0.25">
      <c r="A23" s="314" t="s">
        <v>77</v>
      </c>
      <c r="B23" s="329" t="s">
        <v>114</v>
      </c>
      <c r="C23" s="329"/>
      <c r="D23" s="164">
        <v>0</v>
      </c>
      <c r="E23" s="228">
        <v>0</v>
      </c>
      <c r="G23" s="314" t="s">
        <v>77</v>
      </c>
      <c r="H23" s="329" t="s">
        <v>114</v>
      </c>
      <c r="I23" s="329"/>
      <c r="J23" s="164">
        <v>0</v>
      </c>
      <c r="K23" s="228">
        <v>0</v>
      </c>
      <c r="M23" s="88"/>
      <c r="N23" s="10"/>
      <c r="O23" s="10"/>
      <c r="P23" s="10"/>
      <c r="Q23" s="10"/>
      <c r="R23" s="10"/>
      <c r="S23" s="10"/>
      <c r="T23" s="10"/>
      <c r="U23" s="10"/>
      <c r="V23" s="10"/>
      <c r="W23" s="10"/>
      <c r="X23" s="10"/>
      <c r="Y23" s="10"/>
      <c r="Z23" s="10"/>
    </row>
    <row r="24" spans="1:34" ht="12" customHeight="1" x14ac:dyDescent="0.25">
      <c r="A24" s="314"/>
      <c r="B24" s="329" t="s">
        <v>220</v>
      </c>
      <c r="C24" s="218" t="s">
        <v>4</v>
      </c>
      <c r="D24" s="229">
        <v>0</v>
      </c>
      <c r="E24" s="229">
        <v>0</v>
      </c>
      <c r="G24" s="314"/>
      <c r="H24" s="329" t="s">
        <v>220</v>
      </c>
      <c r="I24" s="218" t="s">
        <v>4</v>
      </c>
      <c r="J24" s="229">
        <v>0</v>
      </c>
      <c r="K24" s="229">
        <v>0</v>
      </c>
      <c r="M24" s="88"/>
      <c r="N24" s="10"/>
      <c r="O24" s="10"/>
      <c r="P24" s="10"/>
      <c r="Q24" s="10"/>
      <c r="R24" s="10"/>
      <c r="S24" s="10"/>
      <c r="T24" s="10"/>
      <c r="U24" s="10"/>
      <c r="V24" s="10"/>
      <c r="W24" s="10"/>
      <c r="X24" s="10"/>
      <c r="Y24" s="10"/>
      <c r="Z24" s="10"/>
    </row>
    <row r="25" spans="1:34" ht="12" customHeight="1" x14ac:dyDescent="0.25">
      <c r="A25" s="314"/>
      <c r="B25" s="329"/>
      <c r="C25" s="218" t="s">
        <v>0</v>
      </c>
      <c r="D25" s="229">
        <v>0</v>
      </c>
      <c r="E25" s="229">
        <v>0</v>
      </c>
      <c r="G25" s="314"/>
      <c r="H25" s="329"/>
      <c r="I25" s="218" t="s">
        <v>0</v>
      </c>
      <c r="J25" s="229">
        <v>0</v>
      </c>
      <c r="K25" s="229">
        <v>0</v>
      </c>
      <c r="M25" s="88"/>
      <c r="N25" s="10"/>
      <c r="O25" s="10"/>
      <c r="P25" s="10"/>
      <c r="Q25" s="10"/>
      <c r="R25" s="10"/>
      <c r="S25" s="10"/>
      <c r="T25" s="10"/>
      <c r="U25" s="10"/>
      <c r="V25" s="10"/>
      <c r="W25" s="10"/>
      <c r="X25" s="10"/>
      <c r="Y25" s="10"/>
      <c r="Z25" s="10"/>
    </row>
    <row r="26" spans="1:34" ht="12" customHeight="1" x14ac:dyDescent="0.25">
      <c r="A26" s="314"/>
      <c r="B26" s="329"/>
      <c r="C26" s="218" t="s">
        <v>1</v>
      </c>
      <c r="D26" s="229">
        <v>0</v>
      </c>
      <c r="E26" s="229">
        <v>0</v>
      </c>
      <c r="G26" s="314"/>
      <c r="H26" s="329"/>
      <c r="I26" s="218" t="s">
        <v>1</v>
      </c>
      <c r="J26" s="229">
        <v>0</v>
      </c>
      <c r="K26" s="229">
        <v>0</v>
      </c>
      <c r="M26" s="88"/>
      <c r="N26" s="10"/>
      <c r="O26" s="10"/>
      <c r="P26" s="10"/>
      <c r="Q26" s="10"/>
      <c r="R26" s="10"/>
      <c r="S26" s="10"/>
      <c r="T26" s="10"/>
      <c r="U26" s="10"/>
      <c r="V26" s="10"/>
      <c r="W26" s="10"/>
      <c r="X26" s="10"/>
      <c r="Y26" s="10"/>
      <c r="Z26" s="10"/>
    </row>
    <row r="27" spans="1:34" ht="12" customHeight="1" x14ac:dyDescent="0.25">
      <c r="A27" s="314"/>
      <c r="B27" s="329"/>
      <c r="C27" s="218" t="s">
        <v>3</v>
      </c>
      <c r="D27" s="229">
        <v>0</v>
      </c>
      <c r="E27" s="230">
        <v>0</v>
      </c>
      <c r="G27" s="314"/>
      <c r="H27" s="329"/>
      <c r="I27" s="218" t="s">
        <v>3</v>
      </c>
      <c r="J27" s="229">
        <v>0</v>
      </c>
      <c r="K27" s="230">
        <v>0</v>
      </c>
      <c r="M27" s="88"/>
      <c r="N27" s="10"/>
      <c r="O27" s="10"/>
      <c r="P27" s="10"/>
      <c r="Q27" s="10"/>
      <c r="R27" s="10"/>
      <c r="S27" s="10"/>
      <c r="T27" s="10"/>
      <c r="U27" s="10"/>
      <c r="V27" s="10"/>
      <c r="W27" s="10"/>
      <c r="X27" s="10"/>
      <c r="Y27" s="10"/>
      <c r="Z27" s="10"/>
    </row>
    <row r="28" spans="1:34" ht="12" customHeight="1" x14ac:dyDescent="0.25">
      <c r="A28" s="314"/>
      <c r="B28" s="329" t="s">
        <v>113</v>
      </c>
      <c r="C28" s="218" t="s">
        <v>4</v>
      </c>
      <c r="D28" s="215" t="str">
        <f>IFERROR(D24/D23,"")</f>
        <v/>
      </c>
      <c r="E28" s="215" t="str">
        <f>IFERROR(E24/E23,"")</f>
        <v/>
      </c>
      <c r="G28" s="314"/>
      <c r="H28" s="329" t="s">
        <v>113</v>
      </c>
      <c r="I28" s="218" t="s">
        <v>4</v>
      </c>
      <c r="J28" s="215" t="str">
        <f>IFERROR(J24/J23,"")</f>
        <v/>
      </c>
      <c r="K28" s="215" t="str">
        <f>IFERROR(K24/K23,"")</f>
        <v/>
      </c>
      <c r="M28" s="88"/>
      <c r="N28" s="10"/>
      <c r="O28" s="10"/>
      <c r="P28" s="10"/>
      <c r="Q28" s="10"/>
      <c r="R28" s="10"/>
      <c r="S28" s="10"/>
      <c r="T28" s="10"/>
      <c r="U28" s="10"/>
      <c r="V28" s="10"/>
      <c r="W28" s="10"/>
      <c r="X28" s="10"/>
      <c r="Y28" s="10"/>
      <c r="Z28" s="10"/>
    </row>
    <row r="29" spans="1:34" ht="12" customHeight="1" x14ac:dyDescent="0.25">
      <c r="A29" s="314"/>
      <c r="B29" s="329"/>
      <c r="C29" s="218" t="s">
        <v>0</v>
      </c>
      <c r="D29" s="215" t="str">
        <f>IFERROR(D25/D23,"")</f>
        <v/>
      </c>
      <c r="E29" s="215" t="str">
        <f>IFERROR(E25/E23,"")</f>
        <v/>
      </c>
      <c r="G29" s="314"/>
      <c r="H29" s="329"/>
      <c r="I29" s="218" t="s">
        <v>0</v>
      </c>
      <c r="J29" s="215" t="str">
        <f>IFERROR(J25/J23,"")</f>
        <v/>
      </c>
      <c r="K29" s="215" t="str">
        <f>IFERROR(K25/K23,"")</f>
        <v/>
      </c>
      <c r="M29" s="88"/>
      <c r="N29" s="10"/>
      <c r="O29" s="10"/>
      <c r="P29" s="10"/>
      <c r="Q29" s="10"/>
      <c r="R29" s="10"/>
      <c r="S29" s="10"/>
      <c r="T29" s="10"/>
      <c r="U29" s="10"/>
      <c r="V29" s="10"/>
      <c r="W29" s="10"/>
      <c r="X29" s="10"/>
      <c r="Y29" s="10"/>
      <c r="Z29" s="10"/>
    </row>
    <row r="30" spans="1:34" ht="12" customHeight="1" x14ac:dyDescent="0.25">
      <c r="A30" s="314"/>
      <c r="B30" s="329"/>
      <c r="C30" s="218" t="s">
        <v>1</v>
      </c>
      <c r="D30" s="215" t="str">
        <f>IFERROR(D26/D23,"")</f>
        <v/>
      </c>
      <c r="E30" s="215" t="str">
        <f>IFERROR(E26/E23,"")</f>
        <v/>
      </c>
      <c r="G30" s="314"/>
      <c r="H30" s="329"/>
      <c r="I30" s="218" t="s">
        <v>1</v>
      </c>
      <c r="J30" s="215" t="str">
        <f>IFERROR(J26/J23,"")</f>
        <v/>
      </c>
      <c r="K30" s="215" t="str">
        <f>IFERROR(K26/K23,"")</f>
        <v/>
      </c>
      <c r="M30" s="88"/>
      <c r="N30" s="10"/>
      <c r="O30" s="10"/>
      <c r="P30" s="10"/>
      <c r="Q30" s="10"/>
      <c r="R30" s="10"/>
      <c r="S30" s="10"/>
      <c r="T30" s="10"/>
      <c r="U30" s="10"/>
      <c r="V30" s="10"/>
      <c r="W30" s="10"/>
      <c r="X30" s="10"/>
      <c r="Y30" s="10"/>
      <c r="Z30" s="10"/>
    </row>
    <row r="31" spans="1:34" ht="12" customHeight="1" x14ac:dyDescent="0.25">
      <c r="A31" s="314"/>
      <c r="B31" s="329"/>
      <c r="C31" s="218" t="s">
        <v>3</v>
      </c>
      <c r="D31" s="227" t="str">
        <f>IFERROR(D27/D23,"")</f>
        <v/>
      </c>
      <c r="E31" s="227" t="str">
        <f t="shared" ref="E31" si="6">IFERROR(E27/E23,"")</f>
        <v/>
      </c>
      <c r="F31" s="22"/>
      <c r="G31" s="314"/>
      <c r="H31" s="329"/>
      <c r="I31" s="218" t="s">
        <v>3</v>
      </c>
      <c r="J31" s="227" t="str">
        <f>IFERROR(J27/J23,"")</f>
        <v/>
      </c>
      <c r="K31" s="227" t="str">
        <f t="shared" ref="K31" si="7">IFERROR(K27/K23,"")</f>
        <v/>
      </c>
      <c r="M31" s="10"/>
      <c r="N31" s="10"/>
      <c r="O31" s="10"/>
      <c r="P31" s="10"/>
      <c r="Q31" s="10"/>
      <c r="R31" s="10"/>
      <c r="S31" s="10"/>
      <c r="T31" s="10"/>
      <c r="U31" s="10"/>
      <c r="V31" s="10"/>
      <c r="W31" s="10"/>
      <c r="X31" s="10"/>
      <c r="Y31" s="10"/>
      <c r="Z31" s="10"/>
    </row>
    <row r="32" spans="1:34" s="224" customFormat="1" ht="12" customHeight="1" x14ac:dyDescent="0.25">
      <c r="A32" s="219"/>
      <c r="B32" s="220"/>
      <c r="C32" s="221"/>
      <c r="D32" s="222" t="str">
        <f>IF(SUM(D24:D27)=D23,"","datos erróneos")</f>
        <v/>
      </c>
      <c r="E32" s="222" t="str">
        <f t="shared" ref="E32" si="8">IF(SUM(E24:E27)=E23,"","datos erróneos")</f>
        <v/>
      </c>
      <c r="F32" s="223"/>
      <c r="G32" s="219"/>
      <c r="H32" s="220"/>
      <c r="I32" s="221"/>
      <c r="J32" s="222" t="str">
        <f>IF(SUM(J24:J27)=J23,"","datos erróneos")</f>
        <v/>
      </c>
      <c r="K32" s="222" t="str">
        <f t="shared" ref="K32" si="9">IF(SUM(K24:K27)=K23,"","datos erróneos")</f>
        <v/>
      </c>
    </row>
    <row r="33" spans="1:26" ht="12" customHeight="1" x14ac:dyDescent="0.25">
      <c r="A33" s="314" t="s">
        <v>78</v>
      </c>
      <c r="B33" s="329" t="s">
        <v>114</v>
      </c>
      <c r="C33" s="329"/>
      <c r="D33" s="164">
        <v>0</v>
      </c>
      <c r="E33" s="228">
        <v>0</v>
      </c>
      <c r="G33" s="314" t="s">
        <v>78</v>
      </c>
      <c r="H33" s="329" t="s">
        <v>114</v>
      </c>
      <c r="I33" s="329"/>
      <c r="J33" s="164">
        <v>0</v>
      </c>
      <c r="K33" s="228">
        <v>0</v>
      </c>
      <c r="M33" s="88"/>
      <c r="N33" s="10"/>
      <c r="O33" s="10"/>
      <c r="P33" s="10"/>
      <c r="Q33" s="10"/>
      <c r="R33" s="10"/>
      <c r="S33" s="10"/>
      <c r="T33" s="10"/>
      <c r="U33" s="10"/>
      <c r="V33" s="10"/>
      <c r="W33" s="10"/>
      <c r="X33" s="10"/>
      <c r="Y33" s="10"/>
      <c r="Z33" s="10"/>
    </row>
    <row r="34" spans="1:26" ht="12" customHeight="1" x14ac:dyDescent="0.25">
      <c r="A34" s="314"/>
      <c r="B34" s="329" t="s">
        <v>220</v>
      </c>
      <c r="C34" s="218" t="s">
        <v>4</v>
      </c>
      <c r="D34" s="229">
        <v>0</v>
      </c>
      <c r="E34" s="229">
        <v>0</v>
      </c>
      <c r="G34" s="314"/>
      <c r="H34" s="329" t="s">
        <v>220</v>
      </c>
      <c r="I34" s="218" t="s">
        <v>4</v>
      </c>
      <c r="J34" s="229">
        <v>0</v>
      </c>
      <c r="K34" s="229">
        <v>0</v>
      </c>
      <c r="M34" s="88"/>
      <c r="N34" s="10"/>
      <c r="O34" s="10"/>
      <c r="P34" s="10"/>
      <c r="Q34" s="10"/>
      <c r="R34" s="10"/>
      <c r="S34" s="10"/>
      <c r="T34" s="10"/>
      <c r="U34" s="10"/>
      <c r="V34" s="10"/>
      <c r="W34" s="10"/>
      <c r="X34" s="10"/>
      <c r="Y34" s="10"/>
      <c r="Z34" s="10"/>
    </row>
    <row r="35" spans="1:26" ht="12" customHeight="1" x14ac:dyDescent="0.25">
      <c r="A35" s="314"/>
      <c r="B35" s="329"/>
      <c r="C35" s="218" t="s">
        <v>0</v>
      </c>
      <c r="D35" s="229">
        <v>0</v>
      </c>
      <c r="E35" s="229">
        <v>0</v>
      </c>
      <c r="G35" s="314"/>
      <c r="H35" s="329"/>
      <c r="I35" s="218" t="s">
        <v>0</v>
      </c>
      <c r="J35" s="229">
        <v>0</v>
      </c>
      <c r="K35" s="229">
        <v>0</v>
      </c>
      <c r="M35" s="5"/>
    </row>
    <row r="36" spans="1:26" ht="12" customHeight="1" x14ac:dyDescent="0.25">
      <c r="A36" s="314"/>
      <c r="B36" s="329"/>
      <c r="C36" s="218" t="s">
        <v>1</v>
      </c>
      <c r="D36" s="229">
        <v>0</v>
      </c>
      <c r="E36" s="229">
        <v>0</v>
      </c>
      <c r="G36" s="314"/>
      <c r="H36" s="329"/>
      <c r="I36" s="218" t="s">
        <v>1</v>
      </c>
      <c r="J36" s="229">
        <v>0</v>
      </c>
      <c r="K36" s="229">
        <v>0</v>
      </c>
      <c r="M36" s="5"/>
    </row>
    <row r="37" spans="1:26" ht="12" customHeight="1" x14ac:dyDescent="0.25">
      <c r="A37" s="314"/>
      <c r="B37" s="329"/>
      <c r="C37" s="218" t="s">
        <v>3</v>
      </c>
      <c r="D37" s="229">
        <v>0</v>
      </c>
      <c r="E37" s="230">
        <v>0</v>
      </c>
      <c r="G37" s="314"/>
      <c r="H37" s="329"/>
      <c r="I37" s="218" t="s">
        <v>3</v>
      </c>
      <c r="J37" s="229">
        <v>0</v>
      </c>
      <c r="K37" s="230">
        <v>0</v>
      </c>
      <c r="M37" s="5"/>
    </row>
    <row r="38" spans="1:26" ht="12" customHeight="1" x14ac:dyDescent="0.25">
      <c r="A38" s="314"/>
      <c r="B38" s="329" t="s">
        <v>113</v>
      </c>
      <c r="C38" s="218" t="s">
        <v>4</v>
      </c>
      <c r="D38" s="215" t="str">
        <f>IFERROR(D34/D33,"")</f>
        <v/>
      </c>
      <c r="E38" s="215" t="str">
        <f>IFERROR(E34/E33,"")</f>
        <v/>
      </c>
      <c r="G38" s="314"/>
      <c r="H38" s="329" t="s">
        <v>113</v>
      </c>
      <c r="I38" s="218" t="s">
        <v>4</v>
      </c>
      <c r="J38" s="215" t="str">
        <f>IFERROR(J34/J33,"")</f>
        <v/>
      </c>
      <c r="K38" s="215" t="str">
        <f>IFERROR(K34/K33,"")</f>
        <v/>
      </c>
      <c r="M38" s="5"/>
    </row>
    <row r="39" spans="1:26" ht="12" customHeight="1" x14ac:dyDescent="0.25">
      <c r="A39" s="314"/>
      <c r="B39" s="329"/>
      <c r="C39" s="218" t="s">
        <v>0</v>
      </c>
      <c r="D39" s="215" t="str">
        <f>IFERROR(D35/D33,"")</f>
        <v/>
      </c>
      <c r="E39" s="215" t="str">
        <f>IFERROR(E35/E33,"")</f>
        <v/>
      </c>
      <c r="G39" s="314"/>
      <c r="H39" s="329"/>
      <c r="I39" s="218" t="s">
        <v>0</v>
      </c>
      <c r="J39" s="215" t="str">
        <f>IFERROR(J35/J33,"")</f>
        <v/>
      </c>
      <c r="K39" s="215" t="str">
        <f>IFERROR(K35/K33,"")</f>
        <v/>
      </c>
      <c r="M39" s="5"/>
    </row>
    <row r="40" spans="1:26" ht="12" customHeight="1" x14ac:dyDescent="0.25">
      <c r="A40" s="314"/>
      <c r="B40" s="329"/>
      <c r="C40" s="218" t="s">
        <v>1</v>
      </c>
      <c r="D40" s="215" t="str">
        <f>IFERROR(D36/D33,"")</f>
        <v/>
      </c>
      <c r="E40" s="215" t="str">
        <f>IFERROR(E36/E33,"")</f>
        <v/>
      </c>
      <c r="G40" s="314"/>
      <c r="H40" s="329"/>
      <c r="I40" s="218" t="s">
        <v>1</v>
      </c>
      <c r="J40" s="215" t="str">
        <f>IFERROR(J36/J33,"")</f>
        <v/>
      </c>
      <c r="K40" s="215" t="str">
        <f>IFERROR(K36/K33,"")</f>
        <v/>
      </c>
      <c r="M40" s="5"/>
    </row>
    <row r="41" spans="1:26" ht="12" customHeight="1" x14ac:dyDescent="0.25">
      <c r="A41" s="314"/>
      <c r="B41" s="329"/>
      <c r="C41" s="218" t="s">
        <v>3</v>
      </c>
      <c r="D41" s="227" t="str">
        <f>IFERROR(D37/D33,"")</f>
        <v/>
      </c>
      <c r="E41" s="227" t="str">
        <f t="shared" ref="E41" si="10">IFERROR(E37/E33,"")</f>
        <v/>
      </c>
      <c r="F41" s="22"/>
      <c r="G41" s="314"/>
      <c r="H41" s="329"/>
      <c r="I41" s="218" t="s">
        <v>3</v>
      </c>
      <c r="J41" s="227" t="str">
        <f>IFERROR(J37/J33,"")</f>
        <v/>
      </c>
      <c r="K41" s="227" t="str">
        <f t="shared" ref="K41" si="11">IFERROR(K37/K33,"")</f>
        <v/>
      </c>
    </row>
    <row r="42" spans="1:26" s="224" customFormat="1" ht="12" customHeight="1" x14ac:dyDescent="0.25">
      <c r="A42" s="219"/>
      <c r="B42" s="220"/>
      <c r="C42" s="221"/>
      <c r="D42" s="222" t="str">
        <f>IF(SUM(D34:D37)=D33,"","datos erróneos")</f>
        <v/>
      </c>
      <c r="E42" s="222" t="str">
        <f t="shared" ref="E42" si="12">IF(SUM(E34:E37)=E33,"","datos erróneos")</f>
        <v/>
      </c>
      <c r="F42" s="223"/>
      <c r="G42" s="219"/>
      <c r="H42" s="220"/>
      <c r="I42" s="221"/>
      <c r="J42" s="222" t="str">
        <f>IF(SUM(J34:J37)=J33,"","datos erróneos")</f>
        <v/>
      </c>
      <c r="K42" s="222" t="str">
        <f t="shared" ref="K42" si="13">IF(SUM(K34:K37)=K33,"","datos erróneos")</f>
        <v/>
      </c>
    </row>
    <row r="43" spans="1:26" ht="12" customHeight="1" x14ac:dyDescent="0.25">
      <c r="A43" s="314" t="s">
        <v>79</v>
      </c>
      <c r="B43" s="329" t="s">
        <v>114</v>
      </c>
      <c r="C43" s="329"/>
      <c r="D43" s="164">
        <v>0</v>
      </c>
      <c r="E43" s="228">
        <v>0</v>
      </c>
      <c r="G43" s="314" t="s">
        <v>79</v>
      </c>
      <c r="H43" s="329" t="s">
        <v>114</v>
      </c>
      <c r="I43" s="329"/>
      <c r="J43" s="164">
        <v>0</v>
      </c>
      <c r="K43" s="228">
        <v>0</v>
      </c>
      <c r="M43" s="5"/>
    </row>
    <row r="44" spans="1:26" ht="12" customHeight="1" x14ac:dyDescent="0.25">
      <c r="A44" s="314"/>
      <c r="B44" s="329" t="s">
        <v>220</v>
      </c>
      <c r="C44" s="218" t="s">
        <v>4</v>
      </c>
      <c r="D44" s="229">
        <v>0</v>
      </c>
      <c r="E44" s="229">
        <v>0</v>
      </c>
      <c r="G44" s="314"/>
      <c r="H44" s="329" t="s">
        <v>220</v>
      </c>
      <c r="I44" s="218" t="s">
        <v>4</v>
      </c>
      <c r="J44" s="229">
        <v>0</v>
      </c>
      <c r="K44" s="229">
        <v>0</v>
      </c>
      <c r="M44" s="5"/>
    </row>
    <row r="45" spans="1:26" ht="12" customHeight="1" x14ac:dyDescent="0.25">
      <c r="A45" s="314"/>
      <c r="B45" s="329"/>
      <c r="C45" s="218" t="s">
        <v>0</v>
      </c>
      <c r="D45" s="229">
        <v>0</v>
      </c>
      <c r="E45" s="229">
        <v>0</v>
      </c>
      <c r="G45" s="314"/>
      <c r="H45" s="329"/>
      <c r="I45" s="218" t="s">
        <v>0</v>
      </c>
      <c r="J45" s="229">
        <v>0</v>
      </c>
      <c r="K45" s="229">
        <v>0</v>
      </c>
      <c r="M45" s="5"/>
    </row>
    <row r="46" spans="1:26" ht="12" customHeight="1" x14ac:dyDescent="0.25">
      <c r="A46" s="314"/>
      <c r="B46" s="329"/>
      <c r="C46" s="218" t="s">
        <v>1</v>
      </c>
      <c r="D46" s="229">
        <v>0</v>
      </c>
      <c r="E46" s="229">
        <v>0</v>
      </c>
      <c r="G46" s="314"/>
      <c r="H46" s="329"/>
      <c r="I46" s="218" t="s">
        <v>1</v>
      </c>
      <c r="J46" s="229">
        <v>0</v>
      </c>
      <c r="K46" s="229">
        <v>0</v>
      </c>
      <c r="M46" s="5"/>
    </row>
    <row r="47" spans="1:26" ht="12" customHeight="1" x14ac:dyDescent="0.25">
      <c r="A47" s="314"/>
      <c r="B47" s="329"/>
      <c r="C47" s="218" t="s">
        <v>3</v>
      </c>
      <c r="D47" s="229">
        <v>0</v>
      </c>
      <c r="E47" s="230">
        <v>0</v>
      </c>
      <c r="G47" s="314"/>
      <c r="H47" s="329"/>
      <c r="I47" s="218" t="s">
        <v>3</v>
      </c>
      <c r="J47" s="229">
        <v>0</v>
      </c>
      <c r="K47" s="230">
        <v>0</v>
      </c>
      <c r="M47" s="5"/>
    </row>
    <row r="48" spans="1:26" ht="12" customHeight="1" x14ac:dyDescent="0.25">
      <c r="A48" s="314"/>
      <c r="B48" s="329" t="s">
        <v>113</v>
      </c>
      <c r="C48" s="218" t="s">
        <v>4</v>
      </c>
      <c r="D48" s="215" t="str">
        <f>IFERROR(D44/D43,"")</f>
        <v/>
      </c>
      <c r="E48" s="215" t="str">
        <f>IFERROR(E44/E43,"")</f>
        <v/>
      </c>
      <c r="G48" s="314"/>
      <c r="H48" s="329" t="s">
        <v>113</v>
      </c>
      <c r="I48" s="218" t="s">
        <v>4</v>
      </c>
      <c r="J48" s="215" t="str">
        <f>IFERROR(J44/J43,"")</f>
        <v/>
      </c>
      <c r="K48" s="215" t="str">
        <f>IFERROR(K44/K43,"")</f>
        <v/>
      </c>
      <c r="M48" s="5"/>
    </row>
    <row r="49" spans="1:13" ht="12" customHeight="1" x14ac:dyDescent="0.25">
      <c r="A49" s="314"/>
      <c r="B49" s="329"/>
      <c r="C49" s="218" t="s">
        <v>0</v>
      </c>
      <c r="D49" s="215" t="str">
        <f>IFERROR(D45/D43,"")</f>
        <v/>
      </c>
      <c r="E49" s="215" t="str">
        <f>IFERROR(E45/E43,"")</f>
        <v/>
      </c>
      <c r="G49" s="314"/>
      <c r="H49" s="329"/>
      <c r="I49" s="218" t="s">
        <v>0</v>
      </c>
      <c r="J49" s="215" t="str">
        <f>IFERROR(J45/J43,"")</f>
        <v/>
      </c>
      <c r="K49" s="215" t="str">
        <f>IFERROR(K45/K43,"")</f>
        <v/>
      </c>
      <c r="M49" s="5"/>
    </row>
    <row r="50" spans="1:13" ht="12" customHeight="1" x14ac:dyDescent="0.25">
      <c r="A50" s="314"/>
      <c r="B50" s="329"/>
      <c r="C50" s="218" t="s">
        <v>1</v>
      </c>
      <c r="D50" s="215" t="str">
        <f>IFERROR(D46/D43,"")</f>
        <v/>
      </c>
      <c r="E50" s="215" t="str">
        <f>IFERROR(E46/E43,"")</f>
        <v/>
      </c>
      <c r="G50" s="314"/>
      <c r="H50" s="329"/>
      <c r="I50" s="218" t="s">
        <v>1</v>
      </c>
      <c r="J50" s="215" t="str">
        <f>IFERROR(J46/J43,"")</f>
        <v/>
      </c>
      <c r="K50" s="215" t="str">
        <f>IFERROR(K46/K43,"")</f>
        <v/>
      </c>
      <c r="M50" s="5"/>
    </row>
    <row r="51" spans="1:13" ht="12" customHeight="1" x14ac:dyDescent="0.25">
      <c r="A51" s="314"/>
      <c r="B51" s="329"/>
      <c r="C51" s="218" t="s">
        <v>3</v>
      </c>
      <c r="D51" s="227" t="str">
        <f>IFERROR(D47/D43,"")</f>
        <v/>
      </c>
      <c r="E51" s="227" t="str">
        <f t="shared" ref="E51" si="14">IFERROR(E47/E43,"")</f>
        <v/>
      </c>
      <c r="F51" s="22"/>
      <c r="G51" s="314"/>
      <c r="H51" s="329"/>
      <c r="I51" s="218" t="s">
        <v>3</v>
      </c>
      <c r="J51" s="227" t="str">
        <f>IFERROR(J47/J43,"")</f>
        <v/>
      </c>
      <c r="K51" s="227" t="str">
        <f t="shared" ref="K51" si="15">IFERROR(K47/K43,"")</f>
        <v/>
      </c>
    </row>
    <row r="52" spans="1:13" s="224" customFormat="1" ht="12" customHeight="1" x14ac:dyDescent="0.25">
      <c r="A52" s="219"/>
      <c r="B52" s="220"/>
      <c r="C52" s="221"/>
      <c r="D52" s="222" t="str">
        <f>IF(SUM(D44:D47)=D43,"","datos erróneos")</f>
        <v/>
      </c>
      <c r="E52" s="222" t="str">
        <f t="shared" ref="E52" si="16">IF(SUM(E44:E47)=E43,"","datos erróneos")</f>
        <v/>
      </c>
      <c r="F52" s="223"/>
      <c r="G52" s="219"/>
      <c r="H52" s="220"/>
      <c r="I52" s="221"/>
      <c r="J52" s="222" t="str">
        <f>IF(SUM(J44:J47)=J43,"","datos erróneos")</f>
        <v/>
      </c>
      <c r="K52" s="222" t="str">
        <f t="shared" ref="K52" si="17">IF(SUM(K44:K47)=K43,"","datos erróneos")</f>
        <v/>
      </c>
    </row>
    <row r="53" spans="1:13" ht="12" customHeight="1" x14ac:dyDescent="0.25">
      <c r="A53" s="314" t="s">
        <v>80</v>
      </c>
      <c r="B53" s="329" t="s">
        <v>114</v>
      </c>
      <c r="C53" s="329"/>
      <c r="D53" s="164">
        <v>0</v>
      </c>
      <c r="E53" s="228">
        <v>0</v>
      </c>
      <c r="G53" s="314" t="s">
        <v>80</v>
      </c>
      <c r="H53" s="329" t="s">
        <v>114</v>
      </c>
      <c r="I53" s="329"/>
      <c r="J53" s="164">
        <v>0</v>
      </c>
      <c r="K53" s="228">
        <v>0</v>
      </c>
      <c r="M53" s="5"/>
    </row>
    <row r="54" spans="1:13" ht="12" customHeight="1" x14ac:dyDescent="0.25">
      <c r="A54" s="314"/>
      <c r="B54" s="329" t="s">
        <v>220</v>
      </c>
      <c r="C54" s="218" t="s">
        <v>4</v>
      </c>
      <c r="D54" s="229">
        <v>0</v>
      </c>
      <c r="E54" s="229">
        <v>0</v>
      </c>
      <c r="G54" s="314"/>
      <c r="H54" s="329" t="s">
        <v>220</v>
      </c>
      <c r="I54" s="218" t="s">
        <v>4</v>
      </c>
      <c r="J54" s="229">
        <v>0</v>
      </c>
      <c r="K54" s="229">
        <v>0</v>
      </c>
      <c r="M54" s="5"/>
    </row>
    <row r="55" spans="1:13" ht="12" customHeight="1" x14ac:dyDescent="0.25">
      <c r="A55" s="314"/>
      <c r="B55" s="329"/>
      <c r="C55" s="218" t="s">
        <v>0</v>
      </c>
      <c r="D55" s="229">
        <v>0</v>
      </c>
      <c r="E55" s="229">
        <v>0</v>
      </c>
      <c r="G55" s="314"/>
      <c r="H55" s="329"/>
      <c r="I55" s="218" t="s">
        <v>0</v>
      </c>
      <c r="J55" s="229">
        <v>0</v>
      </c>
      <c r="K55" s="229">
        <v>0</v>
      </c>
      <c r="M55" s="5"/>
    </row>
    <row r="56" spans="1:13" ht="12" customHeight="1" x14ac:dyDescent="0.25">
      <c r="A56" s="314"/>
      <c r="B56" s="329"/>
      <c r="C56" s="218" t="s">
        <v>1</v>
      </c>
      <c r="D56" s="229">
        <v>0</v>
      </c>
      <c r="E56" s="229">
        <v>0</v>
      </c>
      <c r="G56" s="314"/>
      <c r="H56" s="329"/>
      <c r="I56" s="218" t="s">
        <v>1</v>
      </c>
      <c r="J56" s="229">
        <v>0</v>
      </c>
      <c r="K56" s="229">
        <v>0</v>
      </c>
      <c r="M56" s="5"/>
    </row>
    <row r="57" spans="1:13" ht="12" customHeight="1" x14ac:dyDescent="0.25">
      <c r="A57" s="314"/>
      <c r="B57" s="329"/>
      <c r="C57" s="218" t="s">
        <v>3</v>
      </c>
      <c r="D57" s="229">
        <v>0</v>
      </c>
      <c r="E57" s="230">
        <v>0</v>
      </c>
      <c r="G57" s="314"/>
      <c r="H57" s="329"/>
      <c r="I57" s="218" t="s">
        <v>3</v>
      </c>
      <c r="J57" s="229">
        <v>0</v>
      </c>
      <c r="K57" s="230">
        <v>0</v>
      </c>
      <c r="M57" s="5"/>
    </row>
    <row r="58" spans="1:13" ht="12" customHeight="1" x14ac:dyDescent="0.25">
      <c r="A58" s="314"/>
      <c r="B58" s="329" t="s">
        <v>113</v>
      </c>
      <c r="C58" s="218" t="s">
        <v>4</v>
      </c>
      <c r="D58" s="215" t="str">
        <f>IFERROR(D54/D53,"")</f>
        <v/>
      </c>
      <c r="E58" s="215" t="str">
        <f>IFERROR(E54/E53,"")</f>
        <v/>
      </c>
      <c r="G58" s="314"/>
      <c r="H58" s="329" t="s">
        <v>113</v>
      </c>
      <c r="I58" s="218" t="s">
        <v>4</v>
      </c>
      <c r="J58" s="215" t="str">
        <f>IFERROR(J54/J53,"")</f>
        <v/>
      </c>
      <c r="K58" s="215" t="str">
        <f>IFERROR(K54/K53,"")</f>
        <v/>
      </c>
      <c r="M58" s="5"/>
    </row>
    <row r="59" spans="1:13" ht="12" customHeight="1" x14ac:dyDescent="0.25">
      <c r="A59" s="314"/>
      <c r="B59" s="329"/>
      <c r="C59" s="218" t="s">
        <v>0</v>
      </c>
      <c r="D59" s="215" t="str">
        <f>IFERROR(D55/D53,"")</f>
        <v/>
      </c>
      <c r="E59" s="215" t="str">
        <f>IFERROR(E55/E53,"")</f>
        <v/>
      </c>
      <c r="G59" s="314"/>
      <c r="H59" s="329"/>
      <c r="I59" s="218" t="s">
        <v>0</v>
      </c>
      <c r="J59" s="215" t="str">
        <f>IFERROR(J55/J53,"")</f>
        <v/>
      </c>
      <c r="K59" s="215" t="str">
        <f>IFERROR(K55/K53,"")</f>
        <v/>
      </c>
      <c r="M59" s="5"/>
    </row>
    <row r="60" spans="1:13" ht="12" customHeight="1" x14ac:dyDescent="0.25">
      <c r="A60" s="314"/>
      <c r="B60" s="329"/>
      <c r="C60" s="218" t="s">
        <v>1</v>
      </c>
      <c r="D60" s="215" t="str">
        <f>IFERROR(D56/D53,"")</f>
        <v/>
      </c>
      <c r="E60" s="215" t="str">
        <f>IFERROR(E56/E53,"")</f>
        <v/>
      </c>
      <c r="G60" s="314"/>
      <c r="H60" s="329"/>
      <c r="I60" s="218" t="s">
        <v>1</v>
      </c>
      <c r="J60" s="215" t="str">
        <f>IFERROR(J56/J53,"")</f>
        <v/>
      </c>
      <c r="K60" s="215" t="str">
        <f>IFERROR(K56/K53,"")</f>
        <v/>
      </c>
      <c r="M60" s="5"/>
    </row>
    <row r="61" spans="1:13" ht="12" customHeight="1" x14ac:dyDescent="0.25">
      <c r="A61" s="314"/>
      <c r="B61" s="329"/>
      <c r="C61" s="218" t="s">
        <v>3</v>
      </c>
      <c r="D61" s="227" t="str">
        <f>IFERROR(D57/D53,"")</f>
        <v/>
      </c>
      <c r="E61" s="227" t="str">
        <f t="shared" ref="E61" si="18">IFERROR(E57/E53,"")</f>
        <v/>
      </c>
      <c r="F61" s="22"/>
      <c r="G61" s="314"/>
      <c r="H61" s="329"/>
      <c r="I61" s="218" t="s">
        <v>3</v>
      </c>
      <c r="J61" s="227" t="str">
        <f>IFERROR(J57/J53,"")</f>
        <v/>
      </c>
      <c r="K61" s="227" t="str">
        <f t="shared" ref="K61" si="19">IFERROR(K57/K53,"")</f>
        <v/>
      </c>
    </row>
    <row r="62" spans="1:13" s="224" customFormat="1" ht="12" customHeight="1" x14ac:dyDescent="0.25">
      <c r="A62" s="219"/>
      <c r="B62" s="220"/>
      <c r="C62" s="221"/>
      <c r="D62" s="222" t="str">
        <f>IF(SUM(D54:D57)=D53,"","datos erróneos")</f>
        <v/>
      </c>
      <c r="E62" s="222" t="str">
        <f t="shared" ref="E62" si="20">IF(SUM(E54:E57)=E53,"","datos erróneos")</f>
        <v/>
      </c>
      <c r="F62" s="223"/>
      <c r="G62" s="219"/>
      <c r="H62" s="220"/>
      <c r="I62" s="221"/>
      <c r="J62" s="222" t="str">
        <f>IF(SUM(J54:J57)=J53,"","datos erróneos")</f>
        <v/>
      </c>
      <c r="K62" s="222" t="str">
        <f t="shared" ref="K62" si="21">IF(SUM(K54:K57)=K53,"","datos erróneos")</f>
        <v/>
      </c>
    </row>
    <row r="63" spans="1:13" ht="12" customHeight="1" x14ac:dyDescent="0.25">
      <c r="A63" s="314" t="s">
        <v>81</v>
      </c>
      <c r="B63" s="329" t="s">
        <v>114</v>
      </c>
      <c r="C63" s="329"/>
      <c r="D63" s="164">
        <v>0</v>
      </c>
      <c r="E63" s="228">
        <v>0</v>
      </c>
      <c r="G63" s="314" t="s">
        <v>81</v>
      </c>
      <c r="H63" s="329" t="s">
        <v>114</v>
      </c>
      <c r="I63" s="329"/>
      <c r="J63" s="164">
        <v>0</v>
      </c>
      <c r="K63" s="228">
        <v>0</v>
      </c>
      <c r="M63" s="5"/>
    </row>
    <row r="64" spans="1:13" ht="12" customHeight="1" x14ac:dyDescent="0.25">
      <c r="A64" s="314"/>
      <c r="B64" s="329" t="s">
        <v>220</v>
      </c>
      <c r="C64" s="218" t="s">
        <v>4</v>
      </c>
      <c r="D64" s="229">
        <v>0</v>
      </c>
      <c r="E64" s="229">
        <v>0</v>
      </c>
      <c r="G64" s="314"/>
      <c r="H64" s="329" t="s">
        <v>220</v>
      </c>
      <c r="I64" s="218" t="s">
        <v>4</v>
      </c>
      <c r="J64" s="229">
        <v>0</v>
      </c>
      <c r="K64" s="229">
        <v>0</v>
      </c>
      <c r="M64" s="5"/>
    </row>
    <row r="65" spans="1:13" ht="12" customHeight="1" x14ac:dyDescent="0.25">
      <c r="A65" s="314"/>
      <c r="B65" s="329"/>
      <c r="C65" s="218" t="s">
        <v>0</v>
      </c>
      <c r="D65" s="229">
        <v>0</v>
      </c>
      <c r="E65" s="229">
        <v>0</v>
      </c>
      <c r="G65" s="314"/>
      <c r="H65" s="329"/>
      <c r="I65" s="218" t="s">
        <v>0</v>
      </c>
      <c r="J65" s="229">
        <v>0</v>
      </c>
      <c r="K65" s="229">
        <v>0</v>
      </c>
      <c r="M65" s="5"/>
    </row>
    <row r="66" spans="1:13" ht="12" customHeight="1" x14ac:dyDescent="0.25">
      <c r="A66" s="314"/>
      <c r="B66" s="329"/>
      <c r="C66" s="218" t="s">
        <v>1</v>
      </c>
      <c r="D66" s="229">
        <v>0</v>
      </c>
      <c r="E66" s="229">
        <v>0</v>
      </c>
      <c r="G66" s="314"/>
      <c r="H66" s="329"/>
      <c r="I66" s="218" t="s">
        <v>1</v>
      </c>
      <c r="J66" s="229">
        <v>0</v>
      </c>
      <c r="K66" s="229">
        <v>0</v>
      </c>
      <c r="M66" s="5"/>
    </row>
    <row r="67" spans="1:13" ht="12" customHeight="1" x14ac:dyDescent="0.25">
      <c r="A67" s="314"/>
      <c r="B67" s="329"/>
      <c r="C67" s="218" t="s">
        <v>3</v>
      </c>
      <c r="D67" s="229">
        <v>0</v>
      </c>
      <c r="E67" s="230">
        <v>0</v>
      </c>
      <c r="G67" s="314"/>
      <c r="H67" s="329"/>
      <c r="I67" s="218" t="s">
        <v>3</v>
      </c>
      <c r="J67" s="229">
        <v>0</v>
      </c>
      <c r="K67" s="230">
        <v>0</v>
      </c>
      <c r="M67" s="5"/>
    </row>
    <row r="68" spans="1:13" ht="12" customHeight="1" x14ac:dyDescent="0.25">
      <c r="A68" s="314"/>
      <c r="B68" s="329" t="s">
        <v>113</v>
      </c>
      <c r="C68" s="218" t="s">
        <v>4</v>
      </c>
      <c r="D68" s="215" t="str">
        <f>IFERROR(D64/D63,"")</f>
        <v/>
      </c>
      <c r="E68" s="215" t="str">
        <f>IFERROR(E64/E63,"")</f>
        <v/>
      </c>
      <c r="G68" s="314"/>
      <c r="H68" s="329" t="s">
        <v>113</v>
      </c>
      <c r="I68" s="218" t="s">
        <v>4</v>
      </c>
      <c r="J68" s="215" t="str">
        <f>IFERROR(J64/J63,"")</f>
        <v/>
      </c>
      <c r="K68" s="215" t="str">
        <f>IFERROR(K64/K63,"")</f>
        <v/>
      </c>
      <c r="M68" s="5"/>
    </row>
    <row r="69" spans="1:13" ht="12" customHeight="1" x14ac:dyDescent="0.25">
      <c r="A69" s="314"/>
      <c r="B69" s="329"/>
      <c r="C69" s="218" t="s">
        <v>0</v>
      </c>
      <c r="D69" s="215" t="str">
        <f>IFERROR(D65/D63,"")</f>
        <v/>
      </c>
      <c r="E69" s="215" t="str">
        <f>IFERROR(E65/E63,"")</f>
        <v/>
      </c>
      <c r="G69" s="314"/>
      <c r="H69" s="329"/>
      <c r="I69" s="218" t="s">
        <v>0</v>
      </c>
      <c r="J69" s="215" t="str">
        <f>IFERROR(J65/J63,"")</f>
        <v/>
      </c>
      <c r="K69" s="215" t="str">
        <f>IFERROR(K65/K63,"")</f>
        <v/>
      </c>
      <c r="M69" s="5"/>
    </row>
    <row r="70" spans="1:13" ht="12" customHeight="1" x14ac:dyDescent="0.25">
      <c r="A70" s="314"/>
      <c r="B70" s="329"/>
      <c r="C70" s="218" t="s">
        <v>1</v>
      </c>
      <c r="D70" s="215" t="str">
        <f>IFERROR(D66/D63,"")</f>
        <v/>
      </c>
      <c r="E70" s="215" t="str">
        <f>IFERROR(E66/E63,"")</f>
        <v/>
      </c>
      <c r="G70" s="314"/>
      <c r="H70" s="329"/>
      <c r="I70" s="218" t="s">
        <v>1</v>
      </c>
      <c r="J70" s="215" t="str">
        <f>IFERROR(J66/J63,"")</f>
        <v/>
      </c>
      <c r="K70" s="215" t="str">
        <f>IFERROR(K66/K63,"")</f>
        <v/>
      </c>
      <c r="M70" s="5"/>
    </row>
    <row r="71" spans="1:13" ht="12" customHeight="1" x14ac:dyDescent="0.25">
      <c r="A71" s="314"/>
      <c r="B71" s="329"/>
      <c r="C71" s="218" t="s">
        <v>3</v>
      </c>
      <c r="D71" s="227" t="str">
        <f>IFERROR(D67/D63,"")</f>
        <v/>
      </c>
      <c r="E71" s="227" t="str">
        <f t="shared" ref="E71" si="22">IFERROR(E67/E63,"")</f>
        <v/>
      </c>
      <c r="F71" s="22"/>
      <c r="G71" s="314"/>
      <c r="H71" s="329"/>
      <c r="I71" s="218" t="s">
        <v>3</v>
      </c>
      <c r="J71" s="227" t="str">
        <f>IFERROR(J67/J63,"")</f>
        <v/>
      </c>
      <c r="K71" s="227" t="str">
        <f t="shared" ref="K71" si="23">IFERROR(K67/K63,"")</f>
        <v/>
      </c>
    </row>
    <row r="72" spans="1:13" s="224" customFormat="1" ht="12" customHeight="1" x14ac:dyDescent="0.25">
      <c r="A72" s="219"/>
      <c r="B72" s="220"/>
      <c r="C72" s="221"/>
      <c r="D72" s="222" t="str">
        <f>IF(SUM(D64:D67)=D63,"","datos erróneos")</f>
        <v/>
      </c>
      <c r="E72" s="222" t="str">
        <f t="shared" ref="E72" si="24">IF(SUM(E64:E67)=E63,"","datos erróneos")</f>
        <v/>
      </c>
      <c r="F72" s="223"/>
      <c r="G72" s="219"/>
      <c r="H72" s="220"/>
      <c r="I72" s="221"/>
      <c r="J72" s="222" t="str">
        <f>IF(SUM(J64:J67)=J63,"","datos erróneos")</f>
        <v/>
      </c>
      <c r="K72" s="222" t="str">
        <f t="shared" ref="K72" si="25">IF(SUM(K64:K67)=K63,"","datos erróneos")</f>
        <v/>
      </c>
    </row>
    <row r="73" spans="1:13" ht="12" customHeight="1" x14ac:dyDescent="0.25">
      <c r="A73" s="314" t="s">
        <v>82</v>
      </c>
      <c r="B73" s="329" t="s">
        <v>114</v>
      </c>
      <c r="C73" s="329"/>
      <c r="D73" s="164">
        <v>0</v>
      </c>
      <c r="E73" s="228">
        <v>0</v>
      </c>
      <c r="G73" s="314" t="s">
        <v>82</v>
      </c>
      <c r="H73" s="329" t="s">
        <v>114</v>
      </c>
      <c r="I73" s="329"/>
      <c r="J73" s="164">
        <v>0</v>
      </c>
      <c r="K73" s="228">
        <v>0</v>
      </c>
      <c r="M73" s="5"/>
    </row>
    <row r="74" spans="1:13" ht="12" customHeight="1" x14ac:dyDescent="0.25">
      <c r="A74" s="314"/>
      <c r="B74" s="329" t="s">
        <v>220</v>
      </c>
      <c r="C74" s="218" t="s">
        <v>4</v>
      </c>
      <c r="D74" s="229">
        <v>0</v>
      </c>
      <c r="E74" s="229">
        <v>0</v>
      </c>
      <c r="G74" s="314"/>
      <c r="H74" s="329" t="s">
        <v>220</v>
      </c>
      <c r="I74" s="218" t="s">
        <v>4</v>
      </c>
      <c r="J74" s="229">
        <v>0</v>
      </c>
      <c r="K74" s="229">
        <v>0</v>
      </c>
      <c r="M74" s="5"/>
    </row>
    <row r="75" spans="1:13" ht="12" customHeight="1" x14ac:dyDescent="0.25">
      <c r="A75" s="314"/>
      <c r="B75" s="329"/>
      <c r="C75" s="218" t="s">
        <v>0</v>
      </c>
      <c r="D75" s="229">
        <v>0</v>
      </c>
      <c r="E75" s="229">
        <v>0</v>
      </c>
      <c r="G75" s="314"/>
      <c r="H75" s="329"/>
      <c r="I75" s="218" t="s">
        <v>0</v>
      </c>
      <c r="J75" s="229">
        <v>0</v>
      </c>
      <c r="K75" s="229">
        <v>0</v>
      </c>
      <c r="M75" s="5"/>
    </row>
    <row r="76" spans="1:13" ht="12" customHeight="1" x14ac:dyDescent="0.25">
      <c r="A76" s="314"/>
      <c r="B76" s="329"/>
      <c r="C76" s="218" t="s">
        <v>1</v>
      </c>
      <c r="D76" s="229">
        <v>0</v>
      </c>
      <c r="E76" s="229">
        <v>0</v>
      </c>
      <c r="G76" s="314"/>
      <c r="H76" s="329"/>
      <c r="I76" s="218" t="s">
        <v>1</v>
      </c>
      <c r="J76" s="229">
        <v>0</v>
      </c>
      <c r="K76" s="229">
        <v>0</v>
      </c>
      <c r="M76" s="5"/>
    </row>
    <row r="77" spans="1:13" ht="12" customHeight="1" x14ac:dyDescent="0.25">
      <c r="A77" s="314"/>
      <c r="B77" s="329"/>
      <c r="C77" s="218" t="s">
        <v>3</v>
      </c>
      <c r="D77" s="229">
        <v>0</v>
      </c>
      <c r="E77" s="230">
        <v>0</v>
      </c>
      <c r="G77" s="314"/>
      <c r="H77" s="329"/>
      <c r="I77" s="218" t="s">
        <v>3</v>
      </c>
      <c r="J77" s="229">
        <v>0</v>
      </c>
      <c r="K77" s="230">
        <v>0</v>
      </c>
      <c r="M77" s="5"/>
    </row>
    <row r="78" spans="1:13" ht="12" customHeight="1" x14ac:dyDescent="0.25">
      <c r="A78" s="314"/>
      <c r="B78" s="329" t="s">
        <v>113</v>
      </c>
      <c r="C78" s="218" t="s">
        <v>4</v>
      </c>
      <c r="D78" s="215" t="str">
        <f>IFERROR(D74/D73,"")</f>
        <v/>
      </c>
      <c r="E78" s="215" t="str">
        <f>IFERROR(E74/E73,"")</f>
        <v/>
      </c>
      <c r="G78" s="314"/>
      <c r="H78" s="329" t="s">
        <v>113</v>
      </c>
      <c r="I78" s="218" t="s">
        <v>4</v>
      </c>
      <c r="J78" s="215" t="str">
        <f>IFERROR(J74/J73,"")</f>
        <v/>
      </c>
      <c r="K78" s="215" t="str">
        <f>IFERROR(K74/K73,"")</f>
        <v/>
      </c>
      <c r="M78" s="5"/>
    </row>
    <row r="79" spans="1:13" ht="12" customHeight="1" x14ac:dyDescent="0.25">
      <c r="A79" s="314"/>
      <c r="B79" s="329"/>
      <c r="C79" s="218" t="s">
        <v>0</v>
      </c>
      <c r="D79" s="215" t="str">
        <f>IFERROR(D75/D73,"")</f>
        <v/>
      </c>
      <c r="E79" s="215" t="str">
        <f>IFERROR(E75/E73,"")</f>
        <v/>
      </c>
      <c r="G79" s="314"/>
      <c r="H79" s="329"/>
      <c r="I79" s="218" t="s">
        <v>0</v>
      </c>
      <c r="J79" s="215" t="str">
        <f>IFERROR(J75/J73,"")</f>
        <v/>
      </c>
      <c r="K79" s="215" t="str">
        <f>IFERROR(K75/K73,"")</f>
        <v/>
      </c>
      <c r="M79" s="5"/>
    </row>
    <row r="80" spans="1:13" ht="12" customHeight="1" x14ac:dyDescent="0.25">
      <c r="A80" s="314"/>
      <c r="B80" s="329"/>
      <c r="C80" s="218" t="s">
        <v>1</v>
      </c>
      <c r="D80" s="215" t="str">
        <f>IFERROR(D76/D73,"")</f>
        <v/>
      </c>
      <c r="E80" s="215" t="str">
        <f>IFERROR(E76/E73,"")</f>
        <v/>
      </c>
      <c r="G80" s="314"/>
      <c r="H80" s="329"/>
      <c r="I80" s="218" t="s">
        <v>1</v>
      </c>
      <c r="J80" s="215" t="str">
        <f>IFERROR(J76/J73,"")</f>
        <v/>
      </c>
      <c r="K80" s="215" t="str">
        <f>IFERROR(K76/K73,"")</f>
        <v/>
      </c>
      <c r="M80" s="5"/>
    </row>
    <row r="81" spans="1:33" ht="12" customHeight="1" x14ac:dyDescent="0.25">
      <c r="A81" s="314"/>
      <c r="B81" s="329"/>
      <c r="C81" s="218" t="s">
        <v>3</v>
      </c>
      <c r="D81" s="227" t="str">
        <f>IFERROR(D77/D73,"")</f>
        <v/>
      </c>
      <c r="E81" s="227" t="str">
        <f t="shared" ref="E81" si="26">IFERROR(E77/E73,"")</f>
        <v/>
      </c>
      <c r="F81" s="22"/>
      <c r="G81" s="314"/>
      <c r="H81" s="329"/>
      <c r="I81" s="218" t="s">
        <v>3</v>
      </c>
      <c r="J81" s="227" t="str">
        <f>IFERROR(J77/J73,"")</f>
        <v/>
      </c>
      <c r="K81" s="227" t="str">
        <f t="shared" ref="K81" si="27">IFERROR(K77/K73,"")</f>
        <v/>
      </c>
    </row>
    <row r="82" spans="1:33" s="224" customFormat="1" ht="12" customHeight="1" x14ac:dyDescent="0.25">
      <c r="A82" s="219"/>
      <c r="B82" s="220"/>
      <c r="C82" s="221"/>
      <c r="D82" s="222" t="str">
        <f>IF(SUM(D74:D77)=D73,"","datos erróneos")</f>
        <v/>
      </c>
      <c r="E82" s="222" t="str">
        <f t="shared" ref="E82" si="28">IF(SUM(E74:E77)=E73,"","datos erróneos")</f>
        <v/>
      </c>
      <c r="F82" s="223"/>
      <c r="G82" s="219"/>
      <c r="H82" s="220"/>
      <c r="I82" s="221"/>
      <c r="J82" s="222" t="str">
        <f>IF(SUM(J74:J77)=J73,"","datos erróneos")</f>
        <v/>
      </c>
      <c r="K82" s="222" t="str">
        <f t="shared" ref="K82" si="29">IF(SUM(K74:K77)=K73,"","datos erróneos")</f>
        <v/>
      </c>
    </row>
    <row r="83" spans="1:33" ht="13.5" customHeight="1" x14ac:dyDescent="0.25">
      <c r="A83" s="33" t="s">
        <v>115</v>
      </c>
      <c r="B83" s="34"/>
      <c r="C83" s="34"/>
      <c r="D83" s="32"/>
      <c r="E83" s="34"/>
      <c r="F83" s="35"/>
      <c r="G83" s="32"/>
      <c r="H83" s="32"/>
      <c r="I83" s="32"/>
      <c r="J83" s="34"/>
      <c r="K83" s="34"/>
      <c r="L83" s="1"/>
      <c r="M83" s="1"/>
      <c r="N83" s="1"/>
      <c r="O83" s="1"/>
      <c r="P83" s="1"/>
      <c r="Q83" s="1"/>
      <c r="R83" s="1"/>
      <c r="S83" s="1"/>
      <c r="T83" s="1"/>
      <c r="U83" s="1"/>
      <c r="V83" s="1"/>
      <c r="W83" s="1"/>
      <c r="X83" s="1"/>
      <c r="Y83" s="1"/>
      <c r="Z83" s="1"/>
      <c r="AA83" s="1"/>
      <c r="AB83" s="1"/>
      <c r="AC83" s="1"/>
      <c r="AD83" s="1"/>
      <c r="AE83" s="1"/>
      <c r="AF83" s="1"/>
      <c r="AG83" s="1"/>
    </row>
    <row r="84" spans="1:33" s="1" customFormat="1" ht="13.5" customHeight="1" x14ac:dyDescent="0.25">
      <c r="A84" s="33" t="s">
        <v>221</v>
      </c>
      <c r="B84" s="36"/>
      <c r="C84" s="36"/>
      <c r="D84" s="36"/>
      <c r="E84" s="36"/>
      <c r="F84" s="31"/>
      <c r="G84" s="37"/>
      <c r="H84" s="37"/>
      <c r="I84" s="37"/>
      <c r="J84" s="36"/>
      <c r="K84" s="36"/>
    </row>
    <row r="85" spans="1:33" s="1" customFormat="1" ht="21" customHeight="1" x14ac:dyDescent="0.25">
      <c r="A85" s="37"/>
      <c r="B85" s="36"/>
      <c r="C85" s="36"/>
      <c r="D85" s="36"/>
      <c r="E85" s="36"/>
      <c r="F85" s="31"/>
      <c r="G85" s="37"/>
      <c r="H85" s="37"/>
      <c r="I85" s="37"/>
      <c r="J85" s="36"/>
      <c r="K85" s="36"/>
    </row>
    <row r="86" spans="1:33" ht="16.5" x14ac:dyDescent="0.3">
      <c r="A86" s="30" t="s">
        <v>94</v>
      </c>
      <c r="B86" s="22"/>
      <c r="C86" s="22"/>
      <c r="D86" s="22"/>
      <c r="E86" s="22"/>
    </row>
    <row r="87" spans="1:33" x14ac:dyDescent="0.25">
      <c r="A87" s="323" t="s">
        <v>217</v>
      </c>
      <c r="B87" s="323"/>
      <c r="C87" s="323"/>
      <c r="D87" s="323"/>
      <c r="E87" s="323"/>
      <c r="F87" s="323"/>
      <c r="G87" s="323"/>
      <c r="H87" s="323"/>
      <c r="I87" s="323"/>
      <c r="J87" s="323"/>
      <c r="K87" s="323"/>
    </row>
  </sheetData>
  <sheetProtection algorithmName="SHA-512" hashValue="sGDFiYugqPgvIHo6WmDyKq8A0BfQC0tHnrTRP5z/CpwbNxXe+beq4YbCjqSyYDubVyfxBoam10PRsYij3iN/FA==" saltValue="5shHcJATT5cnZAbOpZ0ugQ==" spinCount="100000" sheet="1" objects="1" scenarios="1"/>
  <mergeCells count="73">
    <mergeCell ref="A87:K87"/>
    <mergeCell ref="A73:A81"/>
    <mergeCell ref="B73:C73"/>
    <mergeCell ref="G73:G81"/>
    <mergeCell ref="H73:I73"/>
    <mergeCell ref="B74:B77"/>
    <mergeCell ref="H74:H77"/>
    <mergeCell ref="B78:B81"/>
    <mergeCell ref="H78:H81"/>
    <mergeCell ref="A63:A71"/>
    <mergeCell ref="B63:C63"/>
    <mergeCell ref="G63:G71"/>
    <mergeCell ref="H63:I63"/>
    <mergeCell ref="B64:B67"/>
    <mergeCell ref="H64:H67"/>
    <mergeCell ref="B68:B71"/>
    <mergeCell ref="H68:H71"/>
    <mergeCell ref="A53:A61"/>
    <mergeCell ref="B53:C53"/>
    <mergeCell ref="G53:G61"/>
    <mergeCell ref="H53:I53"/>
    <mergeCell ref="B54:B57"/>
    <mergeCell ref="H54:H57"/>
    <mergeCell ref="B58:B61"/>
    <mergeCell ref="H58:H61"/>
    <mergeCell ref="A43:A51"/>
    <mergeCell ref="B43:C43"/>
    <mergeCell ref="G43:G51"/>
    <mergeCell ref="H43:I43"/>
    <mergeCell ref="B44:B47"/>
    <mergeCell ref="H44:H47"/>
    <mergeCell ref="B48:B51"/>
    <mergeCell ref="H48:H51"/>
    <mergeCell ref="A33:A41"/>
    <mergeCell ref="B33:C33"/>
    <mergeCell ref="G33:G41"/>
    <mergeCell ref="H33:I33"/>
    <mergeCell ref="B34:B37"/>
    <mergeCell ref="H34:H37"/>
    <mergeCell ref="B38:B41"/>
    <mergeCell ref="H38:H41"/>
    <mergeCell ref="A23:A31"/>
    <mergeCell ref="B23:C23"/>
    <mergeCell ref="G23:G31"/>
    <mergeCell ref="H23:I23"/>
    <mergeCell ref="B24:B27"/>
    <mergeCell ref="H24:H27"/>
    <mergeCell ref="B28:B31"/>
    <mergeCell ref="H28:H31"/>
    <mergeCell ref="A1:K1"/>
    <mergeCell ref="A2:K2"/>
    <mergeCell ref="K21:K22"/>
    <mergeCell ref="A10:A18"/>
    <mergeCell ref="B10:C10"/>
    <mergeCell ref="G10:G18"/>
    <mergeCell ref="H10:I10"/>
    <mergeCell ref="B11:B14"/>
    <mergeCell ref="H11:H14"/>
    <mergeCell ref="B15:B18"/>
    <mergeCell ref="H15:H18"/>
    <mergeCell ref="A21:C22"/>
    <mergeCell ref="D21:D22"/>
    <mergeCell ref="E21:E22"/>
    <mergeCell ref="G21:I22"/>
    <mergeCell ref="J21:J22"/>
    <mergeCell ref="D8:D9"/>
    <mergeCell ref="E8:E9"/>
    <mergeCell ref="G8:I9"/>
    <mergeCell ref="J8:J9"/>
    <mergeCell ref="A3:Q3"/>
    <mergeCell ref="A6:K6"/>
    <mergeCell ref="K8:K9"/>
    <mergeCell ref="A8:C9"/>
  </mergeCells>
  <hyperlinks>
    <hyperlink ref="L1" location="Inicio!A1" display="Ir a Tabla de contenido"/>
  </hyperlinks>
  <pageMargins left="0.7" right="0.7" top="0.75" bottom="0.75" header="0.3" footer="0.3"/>
  <pageSetup paperSize="9" scale="7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I77"/>
  <sheetViews>
    <sheetView showGridLines="0" zoomScaleNormal="100" workbookViewId="0">
      <pane ySplit="5" topLeftCell="A6" activePane="bottomLeft" state="frozen"/>
      <selection pane="bottomLeft" activeCell="AH34" sqref="AH34"/>
    </sheetView>
  </sheetViews>
  <sheetFormatPr baseColWidth="10" defaultRowHeight="15" x14ac:dyDescent="0.25"/>
  <cols>
    <col min="1" max="1" width="14.7109375" style="21" customWidth="1"/>
    <col min="2" max="2" width="21.85546875" style="21" customWidth="1"/>
    <col min="3" max="3" width="7.85546875" style="21" customWidth="1"/>
    <col min="4" max="5" width="16" style="21" customWidth="1"/>
    <col min="6" max="6" width="3" style="21" customWidth="1"/>
    <col min="7" max="7" width="14.7109375" style="21" customWidth="1"/>
    <col min="8" max="8" width="21.85546875" style="21" customWidth="1"/>
    <col min="9" max="9" width="7.85546875" style="21" customWidth="1"/>
    <col min="10" max="11" width="14.7109375" style="21" customWidth="1"/>
    <col min="12" max="12" width="2.7109375" customWidth="1"/>
    <col min="13" max="13" width="34.5703125" hidden="1" customWidth="1"/>
    <col min="14" max="18" width="5.140625" hidden="1" customWidth="1"/>
    <col min="19" max="27" width="0" hidden="1" customWidth="1"/>
    <col min="28" max="29" width="11.42578125" hidden="1" customWidth="1"/>
    <col min="30" max="32" width="0" hidden="1" customWidth="1"/>
  </cols>
  <sheetData>
    <row r="1" spans="1:35" ht="36.75" customHeight="1" x14ac:dyDescent="0.35">
      <c r="A1" s="324" t="s">
        <v>2</v>
      </c>
      <c r="B1" s="324"/>
      <c r="C1" s="324"/>
      <c r="D1" s="324"/>
      <c r="E1" s="324"/>
      <c r="F1" s="324"/>
      <c r="G1" s="324"/>
      <c r="H1" s="324"/>
      <c r="I1" s="324"/>
      <c r="J1" s="324"/>
      <c r="K1" s="324"/>
      <c r="L1" s="324"/>
      <c r="M1" s="324"/>
      <c r="N1" s="324"/>
      <c r="O1" s="324"/>
      <c r="P1" s="108" t="s">
        <v>63</v>
      </c>
      <c r="Q1" s="124"/>
      <c r="AG1" s="58" t="s">
        <v>63</v>
      </c>
    </row>
    <row r="2" spans="1:35" ht="36" customHeight="1" thickBot="1" x14ac:dyDescent="0.35">
      <c r="A2" s="337" t="s">
        <v>238</v>
      </c>
      <c r="B2" s="337"/>
      <c r="C2" s="337"/>
      <c r="D2" s="337"/>
      <c r="E2" s="337"/>
      <c r="F2" s="337"/>
      <c r="G2" s="337"/>
      <c r="H2" s="337"/>
      <c r="I2" s="337"/>
      <c r="J2" s="337"/>
      <c r="K2" s="337"/>
      <c r="L2" s="337"/>
      <c r="M2" s="337"/>
      <c r="N2" s="337"/>
      <c r="O2" s="337"/>
      <c r="P2" s="21"/>
      <c r="Q2" s="21"/>
    </row>
    <row r="3" spans="1:35" ht="28.5" customHeight="1" thickTop="1" x14ac:dyDescent="0.4">
      <c r="A3" s="332" t="s">
        <v>241</v>
      </c>
      <c r="B3" s="332"/>
      <c r="C3" s="332"/>
      <c r="D3" s="332"/>
      <c r="E3" s="332"/>
      <c r="F3" s="332"/>
      <c r="G3" s="332"/>
      <c r="H3" s="332"/>
      <c r="I3" s="332"/>
      <c r="J3" s="332"/>
      <c r="K3" s="332"/>
      <c r="L3" s="332"/>
      <c r="M3" s="332"/>
      <c r="N3" s="332"/>
      <c r="O3" s="332"/>
      <c r="P3" s="332"/>
      <c r="Q3" s="332"/>
    </row>
    <row r="4" spans="1:35" ht="23.25" customHeight="1" x14ac:dyDescent="0.4">
      <c r="A4" s="198" t="s">
        <v>339</v>
      </c>
      <c r="B4" s="199"/>
      <c r="C4" s="199"/>
      <c r="D4" s="199"/>
      <c r="E4" s="199"/>
      <c r="F4" s="199"/>
      <c r="G4" s="199"/>
      <c r="H4" s="199"/>
      <c r="I4" s="199"/>
      <c r="J4" s="199"/>
      <c r="K4" s="199"/>
      <c r="L4" s="199"/>
      <c r="M4" s="199"/>
      <c r="N4" s="199"/>
      <c r="O4" s="199"/>
      <c r="P4" s="199"/>
      <c r="Q4" s="199"/>
    </row>
    <row r="5" spans="1:35" ht="42" customHeight="1" x14ac:dyDescent="0.25">
      <c r="A5" s="338" t="s">
        <v>350</v>
      </c>
      <c r="B5" s="338"/>
      <c r="C5" s="338"/>
      <c r="D5" s="338"/>
      <c r="E5" s="338"/>
      <c r="F5" s="338"/>
      <c r="G5" s="338"/>
      <c r="H5" s="338"/>
      <c r="I5" s="338"/>
      <c r="J5" s="338"/>
      <c r="K5" s="338"/>
    </row>
    <row r="6" spans="1:35" ht="9" customHeight="1" x14ac:dyDescent="0.25">
      <c r="A6" s="323"/>
      <c r="B6" s="323"/>
      <c r="C6" s="323"/>
      <c r="D6" s="323"/>
      <c r="E6" s="323"/>
      <c r="F6" s="323"/>
      <c r="G6" s="323"/>
      <c r="H6" s="323"/>
      <c r="I6" s="323"/>
      <c r="J6" s="323"/>
      <c r="K6" s="323"/>
    </row>
    <row r="7" spans="1:35" ht="27" x14ac:dyDescent="0.25">
      <c r="A7" s="134" t="s">
        <v>355</v>
      </c>
      <c r="B7" s="22"/>
      <c r="C7" s="22"/>
      <c r="D7" s="22"/>
      <c r="E7" s="22"/>
      <c r="L7" s="21"/>
    </row>
    <row r="8" spans="1:35" ht="13.5" customHeight="1" x14ac:dyDescent="0.25">
      <c r="A8" s="312" t="s">
        <v>5</v>
      </c>
      <c r="B8" s="312"/>
      <c r="C8" s="312"/>
      <c r="D8" s="335" t="s">
        <v>218</v>
      </c>
      <c r="E8" s="335" t="s">
        <v>219</v>
      </c>
      <c r="G8" s="312" t="s">
        <v>6</v>
      </c>
      <c r="H8" s="312"/>
      <c r="I8" s="312"/>
      <c r="J8" s="335" t="s">
        <v>218</v>
      </c>
      <c r="K8" s="335" t="s">
        <v>219</v>
      </c>
      <c r="L8" s="21"/>
      <c r="M8" s="5"/>
    </row>
    <row r="9" spans="1:35" ht="13.5" customHeight="1" x14ac:dyDescent="0.25">
      <c r="A9" s="312"/>
      <c r="B9" s="312"/>
      <c r="C9" s="312"/>
      <c r="D9" s="335"/>
      <c r="E9" s="335"/>
      <c r="G9" s="312"/>
      <c r="H9" s="312"/>
      <c r="I9" s="312"/>
      <c r="J9" s="335"/>
      <c r="K9" s="335"/>
      <c r="L9" s="21"/>
      <c r="M9" s="5"/>
    </row>
    <row r="10" spans="1:35" ht="12" customHeight="1" x14ac:dyDescent="0.25">
      <c r="A10" s="320" t="s">
        <v>176</v>
      </c>
      <c r="B10" s="329" t="s">
        <v>114</v>
      </c>
      <c r="C10" s="329"/>
      <c r="D10" s="225">
        <f>SUM(D23,D33,D43,D53,D63)</f>
        <v>0</v>
      </c>
      <c r="E10" s="225">
        <f t="shared" ref="E10" si="0">SUM(E23,E33,E43,E53,E63)</f>
        <v>0</v>
      </c>
      <c r="G10" s="320" t="s">
        <v>176</v>
      </c>
      <c r="H10" s="329" t="s">
        <v>114</v>
      </c>
      <c r="I10" s="329"/>
      <c r="J10" s="225">
        <f>SUM(J23,J33,J43,J53,J63)</f>
        <v>0</v>
      </c>
      <c r="K10" s="225">
        <f t="shared" ref="K10" si="1">SUM(K23,K33,K43,K53,K63)</f>
        <v>0</v>
      </c>
      <c r="L10" s="21"/>
      <c r="M10" s="5"/>
    </row>
    <row r="11" spans="1:35" ht="12" customHeight="1" x14ac:dyDescent="0.25">
      <c r="A11" s="320"/>
      <c r="B11" s="329" t="s">
        <v>220</v>
      </c>
      <c r="C11" s="240" t="s">
        <v>177</v>
      </c>
      <c r="D11" s="225">
        <f t="shared" ref="D11:D13" si="2">SUM(D24,D34,D44,D54,D64)</f>
        <v>0</v>
      </c>
      <c r="E11" s="225">
        <f t="shared" ref="E11" si="3">SUM(E24,E34,E44,E54,E64)</f>
        <v>0</v>
      </c>
      <c r="G11" s="320"/>
      <c r="H11" s="329" t="s">
        <v>220</v>
      </c>
      <c r="I11" s="240" t="s">
        <v>177</v>
      </c>
      <c r="J11" s="225">
        <f t="shared" ref="J11:J14" si="4">SUM(J24,J34,J44,J54,J64)</f>
        <v>0</v>
      </c>
      <c r="K11" s="225">
        <f t="shared" ref="K11" si="5">SUM(K24,K34,K44,K54,K64)</f>
        <v>0</v>
      </c>
      <c r="L11" s="21"/>
      <c r="M11" s="5"/>
    </row>
    <row r="12" spans="1:35" ht="12" customHeight="1" x14ac:dyDescent="0.25">
      <c r="A12" s="320"/>
      <c r="B12" s="329"/>
      <c r="C12" s="240" t="s">
        <v>178</v>
      </c>
      <c r="D12" s="225">
        <f t="shared" si="2"/>
        <v>0</v>
      </c>
      <c r="E12" s="225">
        <f t="shared" ref="E12" si="6">SUM(E25,E35,E45,E55,E65)</f>
        <v>0</v>
      </c>
      <c r="G12" s="320"/>
      <c r="H12" s="329"/>
      <c r="I12" s="240" t="s">
        <v>178</v>
      </c>
      <c r="J12" s="225">
        <f t="shared" si="4"/>
        <v>0</v>
      </c>
      <c r="K12" s="225">
        <f t="shared" ref="K12" si="7">SUM(K25,K35,K45,K55,K65)</f>
        <v>0</v>
      </c>
      <c r="L12" s="21"/>
      <c r="M12" s="5"/>
    </row>
    <row r="13" spans="1:35" ht="12" customHeight="1" x14ac:dyDescent="0.25">
      <c r="A13" s="320"/>
      <c r="B13" s="329"/>
      <c r="C13" s="240" t="s">
        <v>179</v>
      </c>
      <c r="D13" s="225">
        <f t="shared" si="2"/>
        <v>0</v>
      </c>
      <c r="E13" s="225">
        <f t="shared" ref="E13" si="8">SUM(E26,E36,E46,E56,E66)</f>
        <v>0</v>
      </c>
      <c r="G13" s="320"/>
      <c r="H13" s="329"/>
      <c r="I13" s="240" t="s">
        <v>179</v>
      </c>
      <c r="J13" s="225">
        <f t="shared" si="4"/>
        <v>0</v>
      </c>
      <c r="K13" s="225">
        <f t="shared" ref="K13" si="9">SUM(K26,K36,K46,K56,K66)</f>
        <v>0</v>
      </c>
      <c r="L13" s="21"/>
      <c r="M13" s="5"/>
    </row>
    <row r="14" spans="1:35" ht="12" customHeight="1" x14ac:dyDescent="0.25">
      <c r="A14" s="320"/>
      <c r="B14" s="329"/>
      <c r="C14" s="240" t="s">
        <v>180</v>
      </c>
      <c r="D14" s="226">
        <f>SUM(D27,D37,D47,D57,D67)</f>
        <v>0</v>
      </c>
      <c r="E14" s="225">
        <f t="shared" ref="E14" si="10">SUM(E27,E37,E47,E57,E67)</f>
        <v>0</v>
      </c>
      <c r="G14" s="320"/>
      <c r="H14" s="329"/>
      <c r="I14" s="240" t="s">
        <v>180</v>
      </c>
      <c r="J14" s="225">
        <f t="shared" si="4"/>
        <v>0</v>
      </c>
      <c r="K14" s="225">
        <f t="shared" ref="K14" si="11">SUM(K27,K37,K47,K57,K67)</f>
        <v>0</v>
      </c>
      <c r="L14" s="21"/>
      <c r="M14" s="5"/>
    </row>
    <row r="15" spans="1:35" ht="12" customHeight="1" x14ac:dyDescent="0.25">
      <c r="A15" s="320"/>
      <c r="B15" s="329" t="s">
        <v>113</v>
      </c>
      <c r="C15" s="240" t="s">
        <v>177</v>
      </c>
      <c r="D15" s="215" t="str">
        <f>IFERROR(D11/D10,"")</f>
        <v/>
      </c>
      <c r="E15" s="215" t="str">
        <f>IFERROR(E11/E10,"")</f>
        <v/>
      </c>
      <c r="G15" s="320"/>
      <c r="H15" s="329" t="s">
        <v>113</v>
      </c>
      <c r="I15" s="240" t="s">
        <v>177</v>
      </c>
      <c r="J15" s="215" t="str">
        <f>IFERROR(J11/J10,"")</f>
        <v/>
      </c>
      <c r="K15" s="215" t="str">
        <f>IFERROR(K11/K10,"")</f>
        <v/>
      </c>
      <c r="L15" s="21"/>
      <c r="M15" s="5"/>
    </row>
    <row r="16" spans="1:35" ht="12" customHeight="1" x14ac:dyDescent="0.25">
      <c r="A16" s="320"/>
      <c r="B16" s="329"/>
      <c r="C16" s="240" t="s">
        <v>178</v>
      </c>
      <c r="D16" s="215" t="str">
        <f>IFERROR(D12/D10,"")</f>
        <v/>
      </c>
      <c r="E16" s="215" t="str">
        <f>IFERROR(E12/E10,"")</f>
        <v/>
      </c>
      <c r="G16" s="320"/>
      <c r="H16" s="329"/>
      <c r="I16" s="240" t="s">
        <v>178</v>
      </c>
      <c r="J16" s="215" t="str">
        <f>IFERROR(J12/J10,"")</f>
        <v/>
      </c>
      <c r="K16" s="215" t="str">
        <f>IFERROR(K12/K10,"")</f>
        <v/>
      </c>
      <c r="L16" s="21"/>
      <c r="M16" s="5"/>
      <c r="AI16" s="110"/>
    </row>
    <row r="17" spans="1:13" ht="12" customHeight="1" x14ac:dyDescent="0.25">
      <c r="A17" s="320"/>
      <c r="B17" s="329"/>
      <c r="C17" s="240" t="s">
        <v>179</v>
      </c>
      <c r="D17" s="215" t="str">
        <f>IFERROR(D13/D10,"")</f>
        <v/>
      </c>
      <c r="E17" s="215" t="str">
        <f>IFERROR(E13/E10,"")</f>
        <v/>
      </c>
      <c r="G17" s="320"/>
      <c r="H17" s="329"/>
      <c r="I17" s="240" t="s">
        <v>179</v>
      </c>
      <c r="J17" s="215" t="str">
        <f>IFERROR(J13/J10,"")</f>
        <v/>
      </c>
      <c r="K17" s="215" t="str">
        <f>IFERROR(K13/K10,"")</f>
        <v/>
      </c>
      <c r="L17" s="21"/>
      <c r="M17" s="5"/>
    </row>
    <row r="18" spans="1:13" ht="12" customHeight="1" x14ac:dyDescent="0.25">
      <c r="A18" s="320"/>
      <c r="B18" s="329"/>
      <c r="C18" s="240" t="s">
        <v>180</v>
      </c>
      <c r="D18" s="227" t="str">
        <f>IFERROR(D14/D10,"")</f>
        <v/>
      </c>
      <c r="E18" s="227" t="str">
        <f t="shared" ref="E18" si="12">IFERROR(E14/E10,"")</f>
        <v/>
      </c>
      <c r="F18" s="22"/>
      <c r="G18" s="320"/>
      <c r="H18" s="329"/>
      <c r="I18" s="240" t="s">
        <v>180</v>
      </c>
      <c r="J18" s="227" t="str">
        <f>IFERROR(J14/J10,"")</f>
        <v/>
      </c>
      <c r="K18" s="227" t="str">
        <f t="shared" ref="K18" si="13">IFERROR(K14/K10,"")</f>
        <v/>
      </c>
      <c r="L18" s="21"/>
    </row>
    <row r="19" spans="1:13" s="19" customFormat="1" ht="27" x14ac:dyDescent="0.25">
      <c r="A19" s="134" t="s">
        <v>353</v>
      </c>
      <c r="B19" s="25"/>
      <c r="C19" s="25"/>
      <c r="D19" s="25"/>
      <c r="E19" s="26"/>
      <c r="F19" s="25"/>
      <c r="G19" s="25"/>
      <c r="H19" s="25"/>
      <c r="I19" s="25"/>
      <c r="J19" s="25"/>
      <c r="K19" s="25"/>
    </row>
    <row r="20" spans="1:13" ht="4.5" customHeight="1" x14ac:dyDescent="0.25">
      <c r="A20" s="28"/>
      <c r="B20" s="22"/>
      <c r="C20" s="22"/>
      <c r="D20" s="22"/>
      <c r="E20" s="22"/>
    </row>
    <row r="21" spans="1:13" ht="13.5" customHeight="1" x14ac:dyDescent="0.25">
      <c r="A21" s="327" t="s">
        <v>5</v>
      </c>
      <c r="B21" s="327"/>
      <c r="C21" s="327"/>
      <c r="D21" s="336" t="s">
        <v>218</v>
      </c>
      <c r="E21" s="336" t="s">
        <v>219</v>
      </c>
      <c r="G21" s="327" t="s">
        <v>6</v>
      </c>
      <c r="H21" s="327"/>
      <c r="I21" s="327"/>
      <c r="J21" s="336" t="s">
        <v>218</v>
      </c>
      <c r="K21" s="336" t="s">
        <v>219</v>
      </c>
      <c r="M21" s="5"/>
    </row>
    <row r="22" spans="1:13" ht="13.5" customHeight="1" x14ac:dyDescent="0.25">
      <c r="A22" s="327"/>
      <c r="B22" s="327"/>
      <c r="C22" s="327"/>
      <c r="D22" s="336"/>
      <c r="E22" s="336"/>
      <c r="G22" s="327"/>
      <c r="H22" s="327"/>
      <c r="I22" s="327"/>
      <c r="J22" s="336"/>
      <c r="K22" s="336"/>
      <c r="M22" s="5"/>
    </row>
    <row r="23" spans="1:13" ht="12" customHeight="1" x14ac:dyDescent="0.25">
      <c r="A23" s="314" t="s">
        <v>116</v>
      </c>
      <c r="B23" s="329" t="s">
        <v>114</v>
      </c>
      <c r="C23" s="329"/>
      <c r="D23" s="164">
        <v>0</v>
      </c>
      <c r="E23" s="228">
        <v>0</v>
      </c>
      <c r="G23" s="314" t="s">
        <v>116</v>
      </c>
      <c r="H23" s="329" t="s">
        <v>114</v>
      </c>
      <c r="I23" s="329"/>
      <c r="J23" s="164">
        <v>0</v>
      </c>
      <c r="K23" s="228">
        <v>0</v>
      </c>
      <c r="M23" s="5"/>
    </row>
    <row r="24" spans="1:13" ht="12" customHeight="1" x14ac:dyDescent="0.25">
      <c r="A24" s="314"/>
      <c r="B24" s="329" t="s">
        <v>220</v>
      </c>
      <c r="C24" s="241" t="s">
        <v>177</v>
      </c>
      <c r="D24" s="229">
        <v>0</v>
      </c>
      <c r="E24" s="229">
        <v>0</v>
      </c>
      <c r="G24" s="314"/>
      <c r="H24" s="329" t="s">
        <v>220</v>
      </c>
      <c r="I24" s="241" t="s">
        <v>177</v>
      </c>
      <c r="J24" s="229">
        <v>0</v>
      </c>
      <c r="K24" s="229">
        <v>0</v>
      </c>
      <c r="M24" s="5"/>
    </row>
    <row r="25" spans="1:13" ht="12" customHeight="1" x14ac:dyDescent="0.25">
      <c r="A25" s="314"/>
      <c r="B25" s="329"/>
      <c r="C25" s="241" t="s">
        <v>178</v>
      </c>
      <c r="D25" s="229">
        <v>0</v>
      </c>
      <c r="E25" s="229">
        <v>0</v>
      </c>
      <c r="G25" s="314"/>
      <c r="H25" s="329"/>
      <c r="I25" s="241" t="s">
        <v>178</v>
      </c>
      <c r="J25" s="229">
        <v>0</v>
      </c>
      <c r="K25" s="229">
        <v>0</v>
      </c>
      <c r="M25" s="5"/>
    </row>
    <row r="26" spans="1:13" ht="12" customHeight="1" x14ac:dyDescent="0.25">
      <c r="A26" s="314"/>
      <c r="B26" s="329"/>
      <c r="C26" s="241" t="s">
        <v>179</v>
      </c>
      <c r="D26" s="229">
        <v>0</v>
      </c>
      <c r="E26" s="229">
        <v>0</v>
      </c>
      <c r="G26" s="314"/>
      <c r="H26" s="329"/>
      <c r="I26" s="241" t="s">
        <v>179</v>
      </c>
      <c r="J26" s="229">
        <v>0</v>
      </c>
      <c r="K26" s="229">
        <v>0</v>
      </c>
      <c r="M26" s="5"/>
    </row>
    <row r="27" spans="1:13" ht="12" customHeight="1" x14ac:dyDescent="0.25">
      <c r="A27" s="314"/>
      <c r="B27" s="329"/>
      <c r="C27" s="241" t="s">
        <v>180</v>
      </c>
      <c r="D27" s="229">
        <v>0</v>
      </c>
      <c r="E27" s="230">
        <v>0</v>
      </c>
      <c r="G27" s="314"/>
      <c r="H27" s="329"/>
      <c r="I27" s="241" t="s">
        <v>180</v>
      </c>
      <c r="J27" s="229">
        <v>0</v>
      </c>
      <c r="K27" s="230">
        <v>0</v>
      </c>
      <c r="M27" s="5"/>
    </row>
    <row r="28" spans="1:13" ht="12" customHeight="1" x14ac:dyDescent="0.25">
      <c r="A28" s="314"/>
      <c r="B28" s="329" t="s">
        <v>113</v>
      </c>
      <c r="C28" s="241" t="s">
        <v>177</v>
      </c>
      <c r="D28" s="215" t="str">
        <f>IFERROR(D24/D23,"")</f>
        <v/>
      </c>
      <c r="E28" s="215" t="str">
        <f>IFERROR(E24/E23,"")</f>
        <v/>
      </c>
      <c r="G28" s="314"/>
      <c r="H28" s="329" t="s">
        <v>113</v>
      </c>
      <c r="I28" s="241" t="s">
        <v>177</v>
      </c>
      <c r="J28" s="215" t="str">
        <f>IFERROR(J24/J23,"")</f>
        <v/>
      </c>
      <c r="K28" s="215" t="str">
        <f>IFERROR(K24/K23,"")</f>
        <v/>
      </c>
      <c r="M28" s="5"/>
    </row>
    <row r="29" spans="1:13" ht="12" customHeight="1" x14ac:dyDescent="0.25">
      <c r="A29" s="314"/>
      <c r="B29" s="329"/>
      <c r="C29" s="241" t="s">
        <v>178</v>
      </c>
      <c r="D29" s="215" t="str">
        <f>IFERROR(D25/D23,"")</f>
        <v/>
      </c>
      <c r="E29" s="215" t="str">
        <f>IFERROR(E25/E23,"")</f>
        <v/>
      </c>
      <c r="G29" s="314"/>
      <c r="H29" s="329"/>
      <c r="I29" s="241" t="s">
        <v>178</v>
      </c>
      <c r="J29" s="215" t="str">
        <f>IFERROR(J25/J23,"")</f>
        <v/>
      </c>
      <c r="K29" s="215" t="str">
        <f>IFERROR(K25/K23,"")</f>
        <v/>
      </c>
      <c r="M29" s="5"/>
    </row>
    <row r="30" spans="1:13" ht="12" customHeight="1" x14ac:dyDescent="0.25">
      <c r="A30" s="314"/>
      <c r="B30" s="329"/>
      <c r="C30" s="241" t="s">
        <v>179</v>
      </c>
      <c r="D30" s="215" t="str">
        <f>IFERROR(D26/D23,"")</f>
        <v/>
      </c>
      <c r="E30" s="215" t="str">
        <f>IFERROR(E26/E23,"")</f>
        <v/>
      </c>
      <c r="G30" s="314"/>
      <c r="H30" s="329"/>
      <c r="I30" s="241" t="s">
        <v>179</v>
      </c>
      <c r="J30" s="215" t="str">
        <f>IFERROR(J26/J23,"")</f>
        <v/>
      </c>
      <c r="K30" s="215" t="str">
        <f>IFERROR(K26/K23,"")</f>
        <v/>
      </c>
      <c r="M30" s="5"/>
    </row>
    <row r="31" spans="1:13" ht="12" customHeight="1" x14ac:dyDescent="0.25">
      <c r="A31" s="314"/>
      <c r="B31" s="329"/>
      <c r="C31" s="241" t="s">
        <v>180</v>
      </c>
      <c r="D31" s="227" t="str">
        <f>IFERROR(D27/D23,"")</f>
        <v/>
      </c>
      <c r="E31" s="227" t="str">
        <f t="shared" ref="E31" si="14">IFERROR(E27/E23,"")</f>
        <v/>
      </c>
      <c r="F31" s="22"/>
      <c r="G31" s="314"/>
      <c r="H31" s="329"/>
      <c r="I31" s="241" t="s">
        <v>180</v>
      </c>
      <c r="J31" s="227" t="str">
        <f>IFERROR(J27/J23,"")</f>
        <v/>
      </c>
      <c r="K31" s="227" t="str">
        <f t="shared" ref="K31" si="15">IFERROR(K27/K23,"")</f>
        <v/>
      </c>
    </row>
    <row r="32" spans="1:13" s="224" customFormat="1" ht="12" customHeight="1" x14ac:dyDescent="0.25">
      <c r="A32" s="219"/>
      <c r="B32" s="220"/>
      <c r="C32" s="221"/>
      <c r="D32" s="222" t="str">
        <f>IF(SUM(D24:D27)=D23,"","datos erróneos")</f>
        <v/>
      </c>
      <c r="E32" s="222" t="str">
        <f t="shared" ref="E32" si="16">IF(SUM(E24:E27)=E23,"","datos erróneos")</f>
        <v/>
      </c>
      <c r="F32" s="223"/>
      <c r="G32" s="219"/>
      <c r="H32" s="220"/>
      <c r="I32" s="221"/>
      <c r="J32" s="222" t="str">
        <f>IF(SUM(J24:J27)=J23,"","datos erróneos")</f>
        <v/>
      </c>
      <c r="K32" s="222" t="str">
        <f t="shared" ref="K32" si="17">IF(SUM(K24:K27)=K23,"","datos erróneos")</f>
        <v/>
      </c>
    </row>
    <row r="33" spans="1:13" ht="12" customHeight="1" x14ac:dyDescent="0.25">
      <c r="A33" s="314" t="s">
        <v>117</v>
      </c>
      <c r="B33" s="329" t="s">
        <v>114</v>
      </c>
      <c r="C33" s="329"/>
      <c r="D33" s="164">
        <v>0</v>
      </c>
      <c r="E33" s="228">
        <v>0</v>
      </c>
      <c r="G33" s="314" t="s">
        <v>117</v>
      </c>
      <c r="H33" s="329" t="s">
        <v>114</v>
      </c>
      <c r="I33" s="329"/>
      <c r="J33" s="164">
        <v>0</v>
      </c>
      <c r="K33" s="228">
        <v>0</v>
      </c>
      <c r="M33" s="5"/>
    </row>
    <row r="34" spans="1:13" ht="12" customHeight="1" x14ac:dyDescent="0.25">
      <c r="A34" s="314"/>
      <c r="B34" s="329" t="s">
        <v>220</v>
      </c>
      <c r="C34" s="241" t="s">
        <v>177</v>
      </c>
      <c r="D34" s="229">
        <v>0</v>
      </c>
      <c r="E34" s="229">
        <v>0</v>
      </c>
      <c r="G34" s="314"/>
      <c r="H34" s="329" t="s">
        <v>220</v>
      </c>
      <c r="I34" s="241" t="s">
        <v>177</v>
      </c>
      <c r="J34" s="229">
        <v>0</v>
      </c>
      <c r="K34" s="229">
        <v>0</v>
      </c>
      <c r="M34" s="5"/>
    </row>
    <row r="35" spans="1:13" ht="12" customHeight="1" x14ac:dyDescent="0.25">
      <c r="A35" s="314"/>
      <c r="B35" s="329"/>
      <c r="C35" s="241" t="s">
        <v>178</v>
      </c>
      <c r="D35" s="229">
        <v>0</v>
      </c>
      <c r="E35" s="229">
        <v>0</v>
      </c>
      <c r="G35" s="314"/>
      <c r="H35" s="329"/>
      <c r="I35" s="241" t="s">
        <v>178</v>
      </c>
      <c r="J35" s="229">
        <v>0</v>
      </c>
      <c r="K35" s="229">
        <v>0</v>
      </c>
      <c r="M35" s="5"/>
    </row>
    <row r="36" spans="1:13" ht="12" customHeight="1" x14ac:dyDescent="0.25">
      <c r="A36" s="314"/>
      <c r="B36" s="329"/>
      <c r="C36" s="241" t="s">
        <v>179</v>
      </c>
      <c r="D36" s="229">
        <v>0</v>
      </c>
      <c r="E36" s="229">
        <v>0</v>
      </c>
      <c r="G36" s="314"/>
      <c r="H36" s="329"/>
      <c r="I36" s="241" t="s">
        <v>179</v>
      </c>
      <c r="J36" s="229">
        <v>0</v>
      </c>
      <c r="K36" s="229">
        <v>0</v>
      </c>
      <c r="M36" s="5"/>
    </row>
    <row r="37" spans="1:13" ht="12" customHeight="1" x14ac:dyDescent="0.25">
      <c r="A37" s="314"/>
      <c r="B37" s="329"/>
      <c r="C37" s="241" t="s">
        <v>180</v>
      </c>
      <c r="D37" s="229">
        <v>0</v>
      </c>
      <c r="E37" s="230">
        <v>0</v>
      </c>
      <c r="G37" s="314"/>
      <c r="H37" s="329"/>
      <c r="I37" s="241" t="s">
        <v>180</v>
      </c>
      <c r="J37" s="229">
        <v>0</v>
      </c>
      <c r="K37" s="230">
        <v>0</v>
      </c>
      <c r="M37" s="5"/>
    </row>
    <row r="38" spans="1:13" ht="12" customHeight="1" x14ac:dyDescent="0.25">
      <c r="A38" s="314"/>
      <c r="B38" s="329" t="s">
        <v>113</v>
      </c>
      <c r="C38" s="241" t="s">
        <v>177</v>
      </c>
      <c r="D38" s="215" t="str">
        <f>IFERROR(D34/D33,"")</f>
        <v/>
      </c>
      <c r="E38" s="215" t="str">
        <f>IFERROR(E34/E33,"")</f>
        <v/>
      </c>
      <c r="G38" s="314"/>
      <c r="H38" s="329" t="s">
        <v>113</v>
      </c>
      <c r="I38" s="241" t="s">
        <v>177</v>
      </c>
      <c r="J38" s="215" t="str">
        <f>IFERROR(J34/J33,"")</f>
        <v/>
      </c>
      <c r="K38" s="215" t="str">
        <f>IFERROR(K34/K33,"")</f>
        <v/>
      </c>
      <c r="M38" s="5"/>
    </row>
    <row r="39" spans="1:13" ht="12" customHeight="1" x14ac:dyDescent="0.25">
      <c r="A39" s="314"/>
      <c r="B39" s="329"/>
      <c r="C39" s="241" t="s">
        <v>178</v>
      </c>
      <c r="D39" s="215" t="str">
        <f>IFERROR(D35/D33,"")</f>
        <v/>
      </c>
      <c r="E39" s="215" t="str">
        <f>IFERROR(E35/E33,"")</f>
        <v/>
      </c>
      <c r="G39" s="314"/>
      <c r="H39" s="329"/>
      <c r="I39" s="241" t="s">
        <v>178</v>
      </c>
      <c r="J39" s="215" t="str">
        <f>IFERROR(J35/J33,"")</f>
        <v/>
      </c>
      <c r="K39" s="215" t="str">
        <f>IFERROR(K35/K33,"")</f>
        <v/>
      </c>
      <c r="M39" s="5"/>
    </row>
    <row r="40" spans="1:13" ht="12" customHeight="1" x14ac:dyDescent="0.25">
      <c r="A40" s="314"/>
      <c r="B40" s="329"/>
      <c r="C40" s="241" t="s">
        <v>179</v>
      </c>
      <c r="D40" s="215" t="str">
        <f>IFERROR(D36/D33,"")</f>
        <v/>
      </c>
      <c r="E40" s="215" t="str">
        <f>IFERROR(E36/E33,"")</f>
        <v/>
      </c>
      <c r="G40" s="314"/>
      <c r="H40" s="329"/>
      <c r="I40" s="241" t="s">
        <v>179</v>
      </c>
      <c r="J40" s="215" t="str">
        <f>IFERROR(J36/J33,"")</f>
        <v/>
      </c>
      <c r="K40" s="215" t="str">
        <f>IFERROR(K36/K33,"")</f>
        <v/>
      </c>
      <c r="M40" s="5"/>
    </row>
    <row r="41" spans="1:13" ht="12" customHeight="1" x14ac:dyDescent="0.25">
      <c r="A41" s="314"/>
      <c r="B41" s="329"/>
      <c r="C41" s="241" t="s">
        <v>180</v>
      </c>
      <c r="D41" s="227" t="str">
        <f>IFERROR(D37/D33,"")</f>
        <v/>
      </c>
      <c r="E41" s="227" t="str">
        <f t="shared" ref="E41" si="18">IFERROR(E37/E33,"")</f>
        <v/>
      </c>
      <c r="F41" s="22"/>
      <c r="G41" s="314"/>
      <c r="H41" s="329"/>
      <c r="I41" s="241" t="s">
        <v>180</v>
      </c>
      <c r="J41" s="227" t="str">
        <f>IFERROR(J37/J33,"")</f>
        <v/>
      </c>
      <c r="K41" s="227" t="str">
        <f t="shared" ref="K41" si="19">IFERROR(K37/K33,"")</f>
        <v/>
      </c>
    </row>
    <row r="42" spans="1:13" s="224" customFormat="1" ht="12" customHeight="1" x14ac:dyDescent="0.25">
      <c r="A42" s="219"/>
      <c r="B42" s="220"/>
      <c r="C42" s="221"/>
      <c r="D42" s="222" t="str">
        <f>IF(SUM(D34:D37)=D33,"","datos erróneos")</f>
        <v/>
      </c>
      <c r="E42" s="222" t="str">
        <f t="shared" ref="E42" si="20">IF(SUM(E34:E37)=E33,"","datos erróneos")</f>
        <v/>
      </c>
      <c r="F42" s="223"/>
      <c r="G42" s="219"/>
      <c r="H42" s="220"/>
      <c r="I42" s="221"/>
      <c r="J42" s="222" t="str">
        <f>IF(SUM(J34:J37)=J33,"","datos erróneos")</f>
        <v/>
      </c>
      <c r="K42" s="222" t="str">
        <f t="shared" ref="K42" si="21">IF(SUM(K34:K37)=K33,"","datos erróneos")</f>
        <v/>
      </c>
    </row>
    <row r="43" spans="1:13" ht="12" customHeight="1" x14ac:dyDescent="0.25">
      <c r="A43" s="314" t="s">
        <v>118</v>
      </c>
      <c r="B43" s="329" t="s">
        <v>114</v>
      </c>
      <c r="C43" s="329"/>
      <c r="D43" s="164">
        <v>0</v>
      </c>
      <c r="E43" s="228">
        <v>0</v>
      </c>
      <c r="G43" s="314" t="s">
        <v>118</v>
      </c>
      <c r="H43" s="329" t="s">
        <v>114</v>
      </c>
      <c r="I43" s="329"/>
      <c r="J43" s="164">
        <v>0</v>
      </c>
      <c r="K43" s="228">
        <v>0</v>
      </c>
      <c r="M43" s="5"/>
    </row>
    <row r="44" spans="1:13" ht="12" customHeight="1" x14ac:dyDescent="0.25">
      <c r="A44" s="314"/>
      <c r="B44" s="329" t="s">
        <v>220</v>
      </c>
      <c r="C44" s="241" t="s">
        <v>177</v>
      </c>
      <c r="D44" s="229">
        <v>0</v>
      </c>
      <c r="E44" s="229">
        <v>0</v>
      </c>
      <c r="G44" s="314"/>
      <c r="H44" s="329" t="s">
        <v>220</v>
      </c>
      <c r="I44" s="241" t="s">
        <v>177</v>
      </c>
      <c r="J44" s="229">
        <v>0</v>
      </c>
      <c r="K44" s="229">
        <v>0</v>
      </c>
      <c r="M44" s="5"/>
    </row>
    <row r="45" spans="1:13" ht="12" customHeight="1" x14ac:dyDescent="0.25">
      <c r="A45" s="314"/>
      <c r="B45" s="329"/>
      <c r="C45" s="241" t="s">
        <v>178</v>
      </c>
      <c r="D45" s="229">
        <v>0</v>
      </c>
      <c r="E45" s="229">
        <v>0</v>
      </c>
      <c r="G45" s="314"/>
      <c r="H45" s="329"/>
      <c r="I45" s="241" t="s">
        <v>178</v>
      </c>
      <c r="J45" s="229">
        <v>0</v>
      </c>
      <c r="K45" s="229">
        <v>0</v>
      </c>
      <c r="M45" s="5"/>
    </row>
    <row r="46" spans="1:13" ht="12" customHeight="1" x14ac:dyDescent="0.25">
      <c r="A46" s="314"/>
      <c r="B46" s="329"/>
      <c r="C46" s="241" t="s">
        <v>179</v>
      </c>
      <c r="D46" s="229">
        <v>0</v>
      </c>
      <c r="E46" s="229">
        <v>0</v>
      </c>
      <c r="G46" s="314"/>
      <c r="H46" s="329"/>
      <c r="I46" s="241" t="s">
        <v>179</v>
      </c>
      <c r="J46" s="229">
        <v>0</v>
      </c>
      <c r="K46" s="229">
        <v>0</v>
      </c>
      <c r="M46" s="5"/>
    </row>
    <row r="47" spans="1:13" ht="12" customHeight="1" x14ac:dyDescent="0.25">
      <c r="A47" s="314"/>
      <c r="B47" s="329"/>
      <c r="C47" s="241" t="s">
        <v>180</v>
      </c>
      <c r="D47" s="229">
        <v>0</v>
      </c>
      <c r="E47" s="230">
        <v>0</v>
      </c>
      <c r="G47" s="314"/>
      <c r="H47" s="329"/>
      <c r="I47" s="241" t="s">
        <v>180</v>
      </c>
      <c r="J47" s="229">
        <v>0</v>
      </c>
      <c r="K47" s="230">
        <v>0</v>
      </c>
      <c r="M47" s="5"/>
    </row>
    <row r="48" spans="1:13" ht="12" customHeight="1" x14ac:dyDescent="0.25">
      <c r="A48" s="314"/>
      <c r="B48" s="329" t="s">
        <v>113</v>
      </c>
      <c r="C48" s="241" t="s">
        <v>177</v>
      </c>
      <c r="D48" s="215" t="str">
        <f>IFERROR(D44/D43,"")</f>
        <v/>
      </c>
      <c r="E48" s="215" t="str">
        <f>IFERROR(E44/E43,"")</f>
        <v/>
      </c>
      <c r="G48" s="314"/>
      <c r="H48" s="329" t="s">
        <v>113</v>
      </c>
      <c r="I48" s="241" t="s">
        <v>177</v>
      </c>
      <c r="J48" s="215" t="str">
        <f>IFERROR(J44/J43,"")</f>
        <v/>
      </c>
      <c r="K48" s="215" t="str">
        <f>IFERROR(K44/K43,"")</f>
        <v/>
      </c>
      <c r="M48" s="5"/>
    </row>
    <row r="49" spans="1:13" ht="12" customHeight="1" x14ac:dyDescent="0.25">
      <c r="A49" s="314"/>
      <c r="B49" s="329"/>
      <c r="C49" s="241" t="s">
        <v>178</v>
      </c>
      <c r="D49" s="215" t="str">
        <f>IFERROR(D45/D43,"")</f>
        <v/>
      </c>
      <c r="E49" s="215" t="str">
        <f>IFERROR(E45/E43,"")</f>
        <v/>
      </c>
      <c r="G49" s="314"/>
      <c r="H49" s="329"/>
      <c r="I49" s="241" t="s">
        <v>178</v>
      </c>
      <c r="J49" s="215" t="str">
        <f>IFERROR(J45/J43,"")</f>
        <v/>
      </c>
      <c r="K49" s="215" t="str">
        <f>IFERROR(K45/K43,"")</f>
        <v/>
      </c>
      <c r="M49" s="5"/>
    </row>
    <row r="50" spans="1:13" ht="12" customHeight="1" x14ac:dyDescent="0.25">
      <c r="A50" s="314"/>
      <c r="B50" s="329"/>
      <c r="C50" s="241" t="s">
        <v>179</v>
      </c>
      <c r="D50" s="215" t="str">
        <f>IFERROR(D46/D43,"")</f>
        <v/>
      </c>
      <c r="E50" s="215" t="str">
        <f>IFERROR(E46/E43,"")</f>
        <v/>
      </c>
      <c r="G50" s="314"/>
      <c r="H50" s="329"/>
      <c r="I50" s="241" t="s">
        <v>179</v>
      </c>
      <c r="J50" s="215" t="str">
        <f>IFERROR(J46/J43,"")</f>
        <v/>
      </c>
      <c r="K50" s="215" t="str">
        <f>IFERROR(K46/K43,"")</f>
        <v/>
      </c>
      <c r="M50" s="5"/>
    </row>
    <row r="51" spans="1:13" ht="12" customHeight="1" x14ac:dyDescent="0.25">
      <c r="A51" s="314"/>
      <c r="B51" s="329"/>
      <c r="C51" s="241" t="s">
        <v>180</v>
      </c>
      <c r="D51" s="227" t="str">
        <f>IFERROR(D47/D43,"")</f>
        <v/>
      </c>
      <c r="E51" s="227" t="str">
        <f t="shared" ref="E51" si="22">IFERROR(E47/E43,"")</f>
        <v/>
      </c>
      <c r="F51" s="22"/>
      <c r="G51" s="314"/>
      <c r="H51" s="329"/>
      <c r="I51" s="241" t="s">
        <v>180</v>
      </c>
      <c r="J51" s="227" t="str">
        <f>IFERROR(J47/J43,"")</f>
        <v/>
      </c>
      <c r="K51" s="227" t="str">
        <f t="shared" ref="K51" si="23">IFERROR(K47/K43,"")</f>
        <v/>
      </c>
    </row>
    <row r="52" spans="1:13" s="224" customFormat="1" ht="12" customHeight="1" x14ac:dyDescent="0.25">
      <c r="A52" s="219"/>
      <c r="B52" s="220"/>
      <c r="C52" s="221"/>
      <c r="D52" s="222" t="str">
        <f>IF(SUM(D44:D47)=D43,"","datos erróneos")</f>
        <v/>
      </c>
      <c r="E52" s="222" t="str">
        <f t="shared" ref="E52" si="24">IF(SUM(E44:E47)=E43,"","datos erróneos")</f>
        <v/>
      </c>
      <c r="F52" s="223"/>
      <c r="G52" s="219"/>
      <c r="H52" s="220"/>
      <c r="I52" s="221"/>
      <c r="J52" s="222" t="str">
        <f>IF(SUM(J44:J47)=J43,"","datos erróneos")</f>
        <v/>
      </c>
      <c r="K52" s="222" t="str">
        <f t="shared" ref="K52" si="25">IF(SUM(K44:K47)=K43,"","datos erróneos")</f>
        <v/>
      </c>
    </row>
    <row r="53" spans="1:13" ht="12" customHeight="1" x14ac:dyDescent="0.25">
      <c r="A53" s="314" t="s">
        <v>119</v>
      </c>
      <c r="B53" s="329" t="s">
        <v>114</v>
      </c>
      <c r="C53" s="329"/>
      <c r="D53" s="164">
        <v>0</v>
      </c>
      <c r="E53" s="228">
        <v>0</v>
      </c>
      <c r="G53" s="314" t="s">
        <v>119</v>
      </c>
      <c r="H53" s="329" t="s">
        <v>114</v>
      </c>
      <c r="I53" s="329"/>
      <c r="J53" s="164">
        <v>0</v>
      </c>
      <c r="K53" s="228">
        <v>0</v>
      </c>
      <c r="M53" s="5"/>
    </row>
    <row r="54" spans="1:13" ht="12" customHeight="1" x14ac:dyDescent="0.25">
      <c r="A54" s="314"/>
      <c r="B54" s="329" t="s">
        <v>220</v>
      </c>
      <c r="C54" s="241" t="s">
        <v>177</v>
      </c>
      <c r="D54" s="229">
        <v>0</v>
      </c>
      <c r="E54" s="229">
        <v>0</v>
      </c>
      <c r="G54" s="314"/>
      <c r="H54" s="329" t="s">
        <v>220</v>
      </c>
      <c r="I54" s="241" t="s">
        <v>177</v>
      </c>
      <c r="J54" s="229">
        <v>0</v>
      </c>
      <c r="K54" s="229">
        <v>0</v>
      </c>
      <c r="M54" s="5"/>
    </row>
    <row r="55" spans="1:13" ht="12" customHeight="1" x14ac:dyDescent="0.25">
      <c r="A55" s="314"/>
      <c r="B55" s="329"/>
      <c r="C55" s="241" t="s">
        <v>178</v>
      </c>
      <c r="D55" s="229">
        <v>0</v>
      </c>
      <c r="E55" s="229">
        <v>0</v>
      </c>
      <c r="G55" s="314"/>
      <c r="H55" s="329"/>
      <c r="I55" s="241" t="s">
        <v>178</v>
      </c>
      <c r="J55" s="229">
        <v>0</v>
      </c>
      <c r="K55" s="229">
        <v>0</v>
      </c>
      <c r="M55" s="5"/>
    </row>
    <row r="56" spans="1:13" ht="12" customHeight="1" x14ac:dyDescent="0.25">
      <c r="A56" s="314"/>
      <c r="B56" s="329"/>
      <c r="C56" s="241" t="s">
        <v>179</v>
      </c>
      <c r="D56" s="229">
        <v>0</v>
      </c>
      <c r="E56" s="229">
        <v>0</v>
      </c>
      <c r="G56" s="314"/>
      <c r="H56" s="329"/>
      <c r="I56" s="241" t="s">
        <v>179</v>
      </c>
      <c r="J56" s="229">
        <v>0</v>
      </c>
      <c r="K56" s="229">
        <v>0</v>
      </c>
      <c r="M56" s="5"/>
    </row>
    <row r="57" spans="1:13" ht="12" customHeight="1" x14ac:dyDescent="0.25">
      <c r="A57" s="314"/>
      <c r="B57" s="329"/>
      <c r="C57" s="241" t="s">
        <v>180</v>
      </c>
      <c r="D57" s="229">
        <v>0</v>
      </c>
      <c r="E57" s="230">
        <v>0</v>
      </c>
      <c r="G57" s="314"/>
      <c r="H57" s="329"/>
      <c r="I57" s="241" t="s">
        <v>180</v>
      </c>
      <c r="J57" s="229">
        <v>0</v>
      </c>
      <c r="K57" s="230">
        <v>0</v>
      </c>
      <c r="M57" s="5"/>
    </row>
    <row r="58" spans="1:13" ht="12" customHeight="1" x14ac:dyDescent="0.25">
      <c r="A58" s="314"/>
      <c r="B58" s="329" t="s">
        <v>113</v>
      </c>
      <c r="C58" s="241" t="s">
        <v>177</v>
      </c>
      <c r="D58" s="215" t="str">
        <f>IFERROR(D54/D53,"")</f>
        <v/>
      </c>
      <c r="E58" s="215" t="str">
        <f>IFERROR(E54/E53,"")</f>
        <v/>
      </c>
      <c r="G58" s="314"/>
      <c r="H58" s="329" t="s">
        <v>113</v>
      </c>
      <c r="I58" s="241" t="s">
        <v>177</v>
      </c>
      <c r="J58" s="215" t="str">
        <f>IFERROR(J54/J53,"")</f>
        <v/>
      </c>
      <c r="K58" s="215" t="str">
        <f>IFERROR(K54/K53,"")</f>
        <v/>
      </c>
      <c r="M58" s="5"/>
    </row>
    <row r="59" spans="1:13" ht="12" customHeight="1" x14ac:dyDescent="0.25">
      <c r="A59" s="314"/>
      <c r="B59" s="329"/>
      <c r="C59" s="241" t="s">
        <v>178</v>
      </c>
      <c r="D59" s="215" t="str">
        <f>IFERROR(D55/D53,"")</f>
        <v/>
      </c>
      <c r="E59" s="215" t="str">
        <f>IFERROR(E55/E53,"")</f>
        <v/>
      </c>
      <c r="G59" s="314"/>
      <c r="H59" s="329"/>
      <c r="I59" s="241" t="s">
        <v>178</v>
      </c>
      <c r="J59" s="215" t="str">
        <f>IFERROR(J55/J53,"")</f>
        <v/>
      </c>
      <c r="K59" s="215" t="str">
        <f>IFERROR(K55/K53,"")</f>
        <v/>
      </c>
      <c r="M59" s="5"/>
    </row>
    <row r="60" spans="1:13" ht="12" customHeight="1" x14ac:dyDescent="0.25">
      <c r="A60" s="314"/>
      <c r="B60" s="329"/>
      <c r="C60" s="241" t="s">
        <v>179</v>
      </c>
      <c r="D60" s="215" t="str">
        <f>IFERROR(D56/D53,"")</f>
        <v/>
      </c>
      <c r="E60" s="215" t="str">
        <f>IFERROR(E56/E53,"")</f>
        <v/>
      </c>
      <c r="G60" s="314"/>
      <c r="H60" s="329"/>
      <c r="I60" s="241" t="s">
        <v>179</v>
      </c>
      <c r="J60" s="215" t="str">
        <f>IFERROR(J56/J53,"")</f>
        <v/>
      </c>
      <c r="K60" s="215" t="str">
        <f>IFERROR(K56/K53,"")</f>
        <v/>
      </c>
      <c r="M60" s="5"/>
    </row>
    <row r="61" spans="1:13" ht="12" customHeight="1" x14ac:dyDescent="0.25">
      <c r="A61" s="314"/>
      <c r="B61" s="329"/>
      <c r="C61" s="241" t="s">
        <v>180</v>
      </c>
      <c r="D61" s="227" t="str">
        <f>IFERROR(D57/D53,"")</f>
        <v/>
      </c>
      <c r="E61" s="227" t="str">
        <f t="shared" ref="E61" si="26">IFERROR(E57/E53,"")</f>
        <v/>
      </c>
      <c r="F61" s="22"/>
      <c r="G61" s="314"/>
      <c r="H61" s="329"/>
      <c r="I61" s="241" t="s">
        <v>180</v>
      </c>
      <c r="J61" s="227" t="str">
        <f>IFERROR(J57/J53,"")</f>
        <v/>
      </c>
      <c r="K61" s="227" t="str">
        <f t="shared" ref="K61" si="27">IFERROR(K57/K53,"")</f>
        <v/>
      </c>
    </row>
    <row r="62" spans="1:13" s="224" customFormat="1" ht="12" customHeight="1" x14ac:dyDescent="0.25">
      <c r="A62" s="219"/>
      <c r="B62" s="220"/>
      <c r="C62" s="221"/>
      <c r="D62" s="222" t="str">
        <f>IF(SUM(D54:D57)=D53,"","datos erróneos")</f>
        <v/>
      </c>
      <c r="E62" s="222" t="str">
        <f t="shared" ref="E62" si="28">IF(SUM(E54:E57)=E53,"","datos erróneos")</f>
        <v/>
      </c>
      <c r="F62" s="223"/>
      <c r="G62" s="219"/>
      <c r="H62" s="220"/>
      <c r="I62" s="221"/>
      <c r="J62" s="222" t="str">
        <f>IF(SUM(J54:J57)=J53,"","datos erróneos")</f>
        <v/>
      </c>
      <c r="K62" s="222" t="str">
        <f t="shared" ref="K62" si="29">IF(SUM(K54:K57)=K53,"","datos erróneos")</f>
        <v/>
      </c>
    </row>
    <row r="63" spans="1:13" ht="12" customHeight="1" x14ac:dyDescent="0.25">
      <c r="A63" s="314" t="s">
        <v>120</v>
      </c>
      <c r="B63" s="329" t="s">
        <v>114</v>
      </c>
      <c r="C63" s="329"/>
      <c r="D63" s="164">
        <v>0</v>
      </c>
      <c r="E63" s="228">
        <v>0</v>
      </c>
      <c r="G63" s="314" t="s">
        <v>120</v>
      </c>
      <c r="H63" s="329" t="s">
        <v>114</v>
      </c>
      <c r="I63" s="329"/>
      <c r="J63" s="164">
        <v>0</v>
      </c>
      <c r="K63" s="228">
        <v>0</v>
      </c>
      <c r="M63" s="5"/>
    </row>
    <row r="64" spans="1:13" ht="12" customHeight="1" x14ac:dyDescent="0.25">
      <c r="A64" s="314"/>
      <c r="B64" s="329" t="s">
        <v>220</v>
      </c>
      <c r="C64" s="241" t="s">
        <v>177</v>
      </c>
      <c r="D64" s="229">
        <v>0</v>
      </c>
      <c r="E64" s="229">
        <v>0</v>
      </c>
      <c r="G64" s="314"/>
      <c r="H64" s="329" t="s">
        <v>220</v>
      </c>
      <c r="I64" s="241" t="s">
        <v>177</v>
      </c>
      <c r="J64" s="229">
        <v>0</v>
      </c>
      <c r="K64" s="229">
        <v>0</v>
      </c>
      <c r="M64" s="5"/>
    </row>
    <row r="65" spans="1:33" ht="12" customHeight="1" x14ac:dyDescent="0.25">
      <c r="A65" s="314"/>
      <c r="B65" s="329"/>
      <c r="C65" s="241" t="s">
        <v>178</v>
      </c>
      <c r="D65" s="229">
        <v>0</v>
      </c>
      <c r="E65" s="229">
        <v>0</v>
      </c>
      <c r="G65" s="314"/>
      <c r="H65" s="329"/>
      <c r="I65" s="241" t="s">
        <v>178</v>
      </c>
      <c r="J65" s="229">
        <v>0</v>
      </c>
      <c r="K65" s="229">
        <v>0</v>
      </c>
      <c r="M65" s="5"/>
    </row>
    <row r="66" spans="1:33" ht="12" customHeight="1" x14ac:dyDescent="0.25">
      <c r="A66" s="314"/>
      <c r="B66" s="329"/>
      <c r="C66" s="241" t="s">
        <v>179</v>
      </c>
      <c r="D66" s="229">
        <v>0</v>
      </c>
      <c r="E66" s="229">
        <v>0</v>
      </c>
      <c r="G66" s="314"/>
      <c r="H66" s="329"/>
      <c r="I66" s="241" t="s">
        <v>179</v>
      </c>
      <c r="J66" s="229">
        <v>0</v>
      </c>
      <c r="K66" s="229">
        <v>0</v>
      </c>
      <c r="M66" s="5"/>
    </row>
    <row r="67" spans="1:33" ht="12" customHeight="1" x14ac:dyDescent="0.25">
      <c r="A67" s="314"/>
      <c r="B67" s="329"/>
      <c r="C67" s="241" t="s">
        <v>180</v>
      </c>
      <c r="D67" s="229">
        <v>0</v>
      </c>
      <c r="E67" s="230">
        <v>0</v>
      </c>
      <c r="G67" s="314"/>
      <c r="H67" s="329"/>
      <c r="I67" s="241" t="s">
        <v>180</v>
      </c>
      <c r="J67" s="229">
        <v>0</v>
      </c>
      <c r="K67" s="230">
        <v>0</v>
      </c>
      <c r="M67" s="5"/>
    </row>
    <row r="68" spans="1:33" ht="12" customHeight="1" x14ac:dyDescent="0.25">
      <c r="A68" s="314"/>
      <c r="B68" s="329" t="s">
        <v>113</v>
      </c>
      <c r="C68" s="241" t="s">
        <v>177</v>
      </c>
      <c r="D68" s="215" t="str">
        <f>IFERROR(D64/D63,"")</f>
        <v/>
      </c>
      <c r="E68" s="215" t="str">
        <f>IFERROR(E64/E63,"")</f>
        <v/>
      </c>
      <c r="G68" s="314"/>
      <c r="H68" s="329" t="s">
        <v>113</v>
      </c>
      <c r="I68" s="241" t="s">
        <v>177</v>
      </c>
      <c r="J68" s="215" t="str">
        <f>IFERROR(J64/J63,"")</f>
        <v/>
      </c>
      <c r="K68" s="215" t="str">
        <f>IFERROR(K64/K63,"")</f>
        <v/>
      </c>
      <c r="M68" s="5"/>
    </row>
    <row r="69" spans="1:33" ht="12" customHeight="1" x14ac:dyDescent="0.25">
      <c r="A69" s="314"/>
      <c r="B69" s="329"/>
      <c r="C69" s="241" t="s">
        <v>178</v>
      </c>
      <c r="D69" s="215" t="str">
        <f>IFERROR(D65/D63,"")</f>
        <v/>
      </c>
      <c r="E69" s="215" t="str">
        <f>IFERROR(E65/E63,"")</f>
        <v/>
      </c>
      <c r="G69" s="314"/>
      <c r="H69" s="329"/>
      <c r="I69" s="241" t="s">
        <v>178</v>
      </c>
      <c r="J69" s="215" t="str">
        <f>IFERROR(J65/J63,"")</f>
        <v/>
      </c>
      <c r="K69" s="215" t="str">
        <f>IFERROR(K65/K63,"")</f>
        <v/>
      </c>
      <c r="M69" s="5"/>
    </row>
    <row r="70" spans="1:33" ht="12" customHeight="1" x14ac:dyDescent="0.25">
      <c r="A70" s="314"/>
      <c r="B70" s="329"/>
      <c r="C70" s="241" t="s">
        <v>179</v>
      </c>
      <c r="D70" s="215" t="str">
        <f>IFERROR(D66/D63,"")</f>
        <v/>
      </c>
      <c r="E70" s="215" t="str">
        <f>IFERROR(E66/E63,"")</f>
        <v/>
      </c>
      <c r="G70" s="314"/>
      <c r="H70" s="329"/>
      <c r="I70" s="241" t="s">
        <v>179</v>
      </c>
      <c r="J70" s="215" t="str">
        <f>IFERROR(J66/J63,"")</f>
        <v/>
      </c>
      <c r="K70" s="215" t="str">
        <f>IFERROR(K66/K63,"")</f>
        <v/>
      </c>
      <c r="M70" s="5"/>
    </row>
    <row r="71" spans="1:33" ht="12" customHeight="1" x14ac:dyDescent="0.25">
      <c r="A71" s="314"/>
      <c r="B71" s="329"/>
      <c r="C71" s="241" t="s">
        <v>180</v>
      </c>
      <c r="D71" s="227" t="str">
        <f>IFERROR(D67/D63,"")</f>
        <v/>
      </c>
      <c r="E71" s="227" t="str">
        <f t="shared" ref="E71" si="30">IFERROR(E67/E63,"")</f>
        <v/>
      </c>
      <c r="F71" s="22"/>
      <c r="G71" s="314"/>
      <c r="H71" s="329"/>
      <c r="I71" s="241" t="s">
        <v>180</v>
      </c>
      <c r="J71" s="227" t="str">
        <f>IFERROR(J67/J63,"")</f>
        <v/>
      </c>
      <c r="K71" s="227" t="str">
        <f t="shared" ref="K71" si="31">IFERROR(K67/K63,"")</f>
        <v/>
      </c>
    </row>
    <row r="72" spans="1:33" s="224" customFormat="1" ht="12" customHeight="1" x14ac:dyDescent="0.25">
      <c r="A72" s="219"/>
      <c r="B72" s="220"/>
      <c r="C72" s="221"/>
      <c r="D72" s="222" t="str">
        <f>IF(SUM(D64:D67)=D63,"","datos erróneos")</f>
        <v/>
      </c>
      <c r="E72" s="222" t="str">
        <f t="shared" ref="E72" si="32">IF(SUM(E64:E67)=E63,"","datos erróneos")</f>
        <v/>
      </c>
      <c r="F72" s="223"/>
      <c r="G72" s="219"/>
      <c r="H72" s="220"/>
      <c r="I72" s="221"/>
      <c r="J72" s="222" t="str">
        <f>IF(SUM(J64:J67)=J63,"","datos erróneos")</f>
        <v/>
      </c>
      <c r="K72" s="222" t="str">
        <f t="shared" ref="K72" si="33">IF(SUM(K64:K67)=K63,"","datos erróneos")</f>
        <v/>
      </c>
    </row>
    <row r="73" spans="1:33" ht="13.5" customHeight="1" x14ac:dyDescent="0.25">
      <c r="A73" s="33" t="s">
        <v>115</v>
      </c>
      <c r="B73" s="34"/>
      <c r="C73" s="34"/>
      <c r="D73" s="32"/>
      <c r="E73" s="34"/>
      <c r="F73" s="35"/>
      <c r="G73" s="32"/>
      <c r="H73" s="32"/>
      <c r="I73" s="32"/>
      <c r="J73" s="34"/>
      <c r="K73" s="34"/>
      <c r="L73" s="1"/>
      <c r="M73" s="1"/>
      <c r="N73" s="1"/>
      <c r="O73" s="1"/>
      <c r="P73" s="1"/>
      <c r="Q73" s="1"/>
      <c r="R73" s="1"/>
      <c r="S73" s="1"/>
      <c r="T73" s="1"/>
      <c r="U73" s="1"/>
      <c r="V73" s="1"/>
      <c r="W73" s="1"/>
      <c r="X73" s="1"/>
      <c r="Y73" s="1"/>
      <c r="Z73" s="1"/>
      <c r="AA73" s="1"/>
      <c r="AB73" s="1"/>
      <c r="AC73" s="1"/>
      <c r="AD73" s="1"/>
      <c r="AE73" s="1"/>
      <c r="AF73" s="1"/>
      <c r="AG73" s="1"/>
    </row>
    <row r="74" spans="1:33" s="1" customFormat="1" ht="13.5" customHeight="1" x14ac:dyDescent="0.25">
      <c r="A74" s="33" t="s">
        <v>221</v>
      </c>
      <c r="B74" s="36"/>
      <c r="C74" s="36"/>
      <c r="D74" s="36"/>
      <c r="E74" s="36"/>
      <c r="F74" s="31"/>
      <c r="G74" s="37"/>
      <c r="H74" s="37"/>
      <c r="I74" s="37"/>
      <c r="J74" s="36"/>
      <c r="K74" s="36"/>
    </row>
    <row r="75" spans="1:33" s="1" customFormat="1" ht="21" customHeight="1" x14ac:dyDescent="0.25">
      <c r="A75" s="37"/>
      <c r="B75" s="36"/>
      <c r="C75" s="36"/>
      <c r="D75" s="36"/>
      <c r="E75" s="36"/>
      <c r="F75" s="31"/>
      <c r="G75" s="37"/>
      <c r="H75" s="37"/>
      <c r="I75" s="37"/>
      <c r="J75" s="36"/>
      <c r="K75" s="36"/>
    </row>
    <row r="76" spans="1:33" x14ac:dyDescent="0.25">
      <c r="A76" s="30"/>
      <c r="B76" s="22"/>
      <c r="C76" s="22"/>
      <c r="D76" s="22"/>
      <c r="E76" s="22"/>
    </row>
    <row r="77" spans="1:33" x14ac:dyDescent="0.25">
      <c r="A77" s="323"/>
      <c r="B77" s="323"/>
      <c r="C77" s="323"/>
      <c r="D77" s="323"/>
      <c r="E77" s="323"/>
      <c r="F77" s="323"/>
      <c r="G77" s="323"/>
      <c r="H77" s="323"/>
      <c r="I77" s="323"/>
      <c r="J77" s="323"/>
      <c r="K77" s="323"/>
    </row>
  </sheetData>
  <sheetProtection algorithmName="SHA-512" hashValue="fimKUIkmEuvNl/DSNJ8ncERqvM/KqZwHmA8TThoponDxM0uoNUcOhrs31klnD81Q3MCWnJkcMioQG19dZO4SBw==" saltValue="7xuJFT936gglRYoBDf3vSw==" spinCount="100000" sheet="1" objects="1" scenarios="1"/>
  <mergeCells count="66">
    <mergeCell ref="D21:D22"/>
    <mergeCell ref="D8:D9"/>
    <mergeCell ref="A1:O1"/>
    <mergeCell ref="A2:O2"/>
    <mergeCell ref="A3:Q3"/>
    <mergeCell ref="A6:K6"/>
    <mergeCell ref="E21:E22"/>
    <mergeCell ref="G21:I22"/>
    <mergeCell ref="J8:J9"/>
    <mergeCell ref="A10:A18"/>
    <mergeCell ref="B10:C10"/>
    <mergeCell ref="A5:K5"/>
    <mergeCell ref="A77:K77"/>
    <mergeCell ref="E8:E9"/>
    <mergeCell ref="G10:G18"/>
    <mergeCell ref="H10:I10"/>
    <mergeCell ref="B11:B14"/>
    <mergeCell ref="H11:H14"/>
    <mergeCell ref="B15:B18"/>
    <mergeCell ref="H15:H18"/>
    <mergeCell ref="J21:J22"/>
    <mergeCell ref="K21:K22"/>
    <mergeCell ref="A21:C22"/>
    <mergeCell ref="K8:K9"/>
    <mergeCell ref="A8:C9"/>
    <mergeCell ref="G8:I9"/>
    <mergeCell ref="A23:A31"/>
    <mergeCell ref="B23:C23"/>
    <mergeCell ref="G23:G31"/>
    <mergeCell ref="H23:I23"/>
    <mergeCell ref="B24:B27"/>
    <mergeCell ref="H24:H27"/>
    <mergeCell ref="B28:B31"/>
    <mergeCell ref="H28:H31"/>
    <mergeCell ref="A43:A51"/>
    <mergeCell ref="B43:C43"/>
    <mergeCell ref="G43:G51"/>
    <mergeCell ref="H43:I43"/>
    <mergeCell ref="B44:B47"/>
    <mergeCell ref="H44:H47"/>
    <mergeCell ref="B48:B51"/>
    <mergeCell ref="H48:H51"/>
    <mergeCell ref="A33:A41"/>
    <mergeCell ref="B33:C33"/>
    <mergeCell ref="G33:G41"/>
    <mergeCell ref="H33:I33"/>
    <mergeCell ref="B34:B37"/>
    <mergeCell ref="H34:H37"/>
    <mergeCell ref="B38:B41"/>
    <mergeCell ref="H38:H41"/>
    <mergeCell ref="A63:A71"/>
    <mergeCell ref="B63:C63"/>
    <mergeCell ref="G63:G71"/>
    <mergeCell ref="H63:I63"/>
    <mergeCell ref="B64:B67"/>
    <mergeCell ref="H64:H67"/>
    <mergeCell ref="B68:B71"/>
    <mergeCell ref="H68:H71"/>
    <mergeCell ref="A53:A61"/>
    <mergeCell ref="B53:C53"/>
    <mergeCell ref="G53:G61"/>
    <mergeCell ref="H53:I53"/>
    <mergeCell ref="B54:B57"/>
    <mergeCell ref="H54:H57"/>
    <mergeCell ref="B58:B61"/>
    <mergeCell ref="H58:H61"/>
  </mergeCells>
  <hyperlinks>
    <hyperlink ref="AG1" location="Inicio!A1" display="Ir a Tabla de contenido"/>
    <hyperlink ref="P1" location="Inicio!A1" display="Ir a Tabla de contenido"/>
  </hyperlinks>
  <pageMargins left="0.7" right="0.7" top="0.75" bottom="0.75" header="0.3" footer="0.3"/>
  <pageSetup paperSize="9" scale="76" fitToHeight="0" orientation="landscape" r:id="rId1"/>
  <ignoredErrors>
    <ignoredError sqref="C13 C17 I13 I17 C26 C30 I26 I30 C36 C40 I36 I40 I46 C46 C50 I50 C56 C60 C66 C70 I56 I60 I66 I70" twoDigitTextYea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I79"/>
  <sheetViews>
    <sheetView showGridLines="0" zoomScaleNormal="100" workbookViewId="0">
      <pane ySplit="5" topLeftCell="A6" activePane="bottomLeft" state="frozen"/>
      <selection pane="bottomLeft" activeCell="A7" sqref="A7"/>
    </sheetView>
  </sheetViews>
  <sheetFormatPr baseColWidth="10" defaultRowHeight="15" x14ac:dyDescent="0.25"/>
  <cols>
    <col min="1" max="1" width="14.7109375" style="21" customWidth="1"/>
    <col min="2" max="2" width="21.85546875" style="21" customWidth="1"/>
    <col min="3" max="3" width="7.85546875" style="21" customWidth="1"/>
    <col min="4" max="5" width="15" style="21" customWidth="1"/>
    <col min="6" max="6" width="3" style="21" customWidth="1"/>
    <col min="7" max="7" width="14.7109375" style="21" customWidth="1"/>
    <col min="8" max="8" width="21.85546875" style="21" customWidth="1"/>
    <col min="9" max="9" width="8.85546875" style="21" customWidth="1"/>
    <col min="10" max="11" width="15" style="21" customWidth="1"/>
    <col min="12" max="12" width="2.7109375" customWidth="1"/>
    <col min="13" max="13" width="34.5703125" hidden="1" customWidth="1"/>
    <col min="14" max="18" width="5.140625" hidden="1" customWidth="1"/>
    <col min="19" max="27" width="0" hidden="1" customWidth="1"/>
    <col min="28" max="29" width="11.42578125" hidden="1" customWidth="1"/>
    <col min="30" max="32" width="0" hidden="1" customWidth="1"/>
  </cols>
  <sheetData>
    <row r="1" spans="1:35" ht="27" customHeight="1" x14ac:dyDescent="0.35">
      <c r="A1" s="324" t="s">
        <v>2</v>
      </c>
      <c r="B1" s="324"/>
      <c r="C1" s="324"/>
      <c r="D1" s="324"/>
      <c r="E1" s="324"/>
      <c r="F1" s="324"/>
      <c r="G1" s="324"/>
      <c r="H1" s="324"/>
      <c r="I1" s="324"/>
      <c r="J1" s="324"/>
      <c r="K1" s="324"/>
      <c r="L1" s="58" t="s">
        <v>63</v>
      </c>
      <c r="M1" s="201"/>
      <c r="N1" s="201"/>
      <c r="O1" s="201"/>
      <c r="P1" s="201"/>
      <c r="Q1" s="201"/>
      <c r="R1" s="201"/>
      <c r="S1" s="201"/>
      <c r="T1" s="201"/>
      <c r="U1" s="201"/>
      <c r="V1" s="201"/>
      <c r="W1" s="201"/>
      <c r="X1" s="201"/>
      <c r="Y1" s="201"/>
      <c r="Z1" s="201"/>
      <c r="AA1" s="201"/>
      <c r="AB1" s="201"/>
      <c r="AC1" s="201"/>
      <c r="AD1" s="201"/>
      <c r="AE1" s="201"/>
      <c r="AF1" s="201"/>
      <c r="AG1" s="201"/>
    </row>
    <row r="2" spans="1:35" ht="39.75" customHeight="1" thickBot="1" x14ac:dyDescent="0.35">
      <c r="A2" s="340" t="s">
        <v>238</v>
      </c>
      <c r="B2" s="340"/>
      <c r="C2" s="340"/>
      <c r="D2" s="340"/>
      <c r="E2" s="340"/>
      <c r="F2" s="340"/>
      <c r="G2" s="340"/>
      <c r="H2" s="340"/>
      <c r="I2" s="340"/>
      <c r="J2" s="340"/>
      <c r="K2" s="340"/>
      <c r="L2" s="239"/>
      <c r="M2" s="239"/>
      <c r="N2" s="239"/>
      <c r="O2" s="239"/>
      <c r="P2" s="239"/>
      <c r="Q2" s="239"/>
      <c r="R2" s="239"/>
      <c r="S2" s="239"/>
      <c r="T2" s="239"/>
      <c r="U2" s="239"/>
      <c r="V2" s="239"/>
      <c r="W2" s="239"/>
      <c r="X2" s="239"/>
      <c r="Y2" s="239"/>
      <c r="Z2" s="239"/>
      <c r="AA2" s="239"/>
      <c r="AB2" s="239"/>
      <c r="AC2" s="239"/>
      <c r="AD2" s="239"/>
      <c r="AE2" s="239"/>
      <c r="AF2" s="239"/>
      <c r="AG2" s="239"/>
      <c r="AH2" s="126"/>
    </row>
    <row r="3" spans="1:35" ht="51" customHeight="1" x14ac:dyDescent="0.4">
      <c r="A3" s="339" t="s">
        <v>351</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row>
    <row r="4" spans="1:35" ht="21" customHeight="1" x14ac:dyDescent="0.35">
      <c r="A4" s="198" t="s">
        <v>339</v>
      </c>
      <c r="B4" s="29"/>
      <c r="C4" s="29"/>
      <c r="D4" s="29"/>
      <c r="E4" s="29"/>
    </row>
    <row r="5" spans="1:35" ht="15.75" customHeight="1" x14ac:dyDescent="0.25">
      <c r="A5" s="231" t="s">
        <v>342</v>
      </c>
      <c r="B5" s="232"/>
      <c r="C5" s="232"/>
      <c r="D5" s="232"/>
      <c r="E5" s="232"/>
      <c r="F5" s="232"/>
      <c r="G5" s="232"/>
      <c r="H5" s="232"/>
      <c r="I5" s="232"/>
      <c r="J5" s="232"/>
      <c r="K5" s="232"/>
    </row>
    <row r="6" spans="1:35" ht="12" customHeight="1" x14ac:dyDescent="0.25">
      <c r="A6" s="323"/>
      <c r="B6" s="323"/>
      <c r="C6" s="323"/>
      <c r="D6" s="323"/>
      <c r="E6" s="323"/>
      <c r="F6" s="323"/>
      <c r="G6" s="323"/>
      <c r="H6" s="323"/>
      <c r="I6" s="323"/>
      <c r="J6" s="323"/>
      <c r="K6" s="323"/>
    </row>
    <row r="7" spans="1:35" ht="27" x14ac:dyDescent="0.25">
      <c r="A7" s="134" t="s">
        <v>355</v>
      </c>
      <c r="B7" s="22"/>
      <c r="C7" s="22"/>
      <c r="D7" s="22"/>
      <c r="E7" s="22"/>
      <c r="L7" s="21"/>
      <c r="AH7" s="126"/>
      <c r="AI7" s="126"/>
    </row>
    <row r="8" spans="1:35" ht="13.5" customHeight="1" x14ac:dyDescent="0.25">
      <c r="A8" s="312" t="s">
        <v>259</v>
      </c>
      <c r="B8" s="312"/>
      <c r="C8" s="312"/>
      <c r="D8" s="313" t="s">
        <v>218</v>
      </c>
      <c r="E8" s="313" t="s">
        <v>219</v>
      </c>
      <c r="G8" s="312" t="s">
        <v>274</v>
      </c>
      <c r="H8" s="312"/>
      <c r="I8" s="312"/>
      <c r="J8" s="313" t="s">
        <v>218</v>
      </c>
      <c r="K8" s="313" t="s">
        <v>219</v>
      </c>
      <c r="L8" s="21"/>
      <c r="M8" s="5"/>
    </row>
    <row r="9" spans="1:35" ht="13.5" customHeight="1" x14ac:dyDescent="0.25">
      <c r="A9" s="312"/>
      <c r="B9" s="312"/>
      <c r="C9" s="312"/>
      <c r="D9" s="313"/>
      <c r="E9" s="313"/>
      <c r="G9" s="312"/>
      <c r="H9" s="312"/>
      <c r="I9" s="312"/>
      <c r="J9" s="313"/>
      <c r="K9" s="313"/>
      <c r="L9" s="21"/>
      <c r="M9" s="5"/>
    </row>
    <row r="10" spans="1:35" ht="12" customHeight="1" x14ac:dyDescent="0.25">
      <c r="A10" s="341" t="s">
        <v>277</v>
      </c>
      <c r="B10" s="315" t="s">
        <v>275</v>
      </c>
      <c r="C10" s="315"/>
      <c r="D10" s="225">
        <f>SUM(D23,D33,D43,D53,D63)</f>
        <v>0</v>
      </c>
      <c r="E10" s="225">
        <f t="shared" ref="E10:E14" si="0">SUM(E23,E33,E43,E53,E63)</f>
        <v>0</v>
      </c>
      <c r="G10" s="341" t="s">
        <v>277</v>
      </c>
      <c r="H10" s="315" t="s">
        <v>275</v>
      </c>
      <c r="I10" s="315"/>
      <c r="J10" s="225">
        <f>SUM(J23,J33,J43,J53,J63)</f>
        <v>0</v>
      </c>
      <c r="K10" s="225">
        <f t="shared" ref="K10:K14" si="1">SUM(K23,K33,K43,K53,K63)</f>
        <v>0</v>
      </c>
      <c r="L10" s="21"/>
      <c r="M10" s="5"/>
    </row>
    <row r="11" spans="1:35" ht="12" customHeight="1" x14ac:dyDescent="0.25">
      <c r="A11" s="341"/>
      <c r="B11" s="315" t="s">
        <v>276</v>
      </c>
      <c r="C11" s="240" t="s">
        <v>177</v>
      </c>
      <c r="D11" s="225">
        <f t="shared" ref="D11:D13" si="2">SUM(D24,D34,D44,D54,D64)</f>
        <v>0</v>
      </c>
      <c r="E11" s="225">
        <f t="shared" si="0"/>
        <v>0</v>
      </c>
      <c r="G11" s="341"/>
      <c r="H11" s="315" t="s">
        <v>276</v>
      </c>
      <c r="I11" s="240" t="s">
        <v>177</v>
      </c>
      <c r="J11" s="225">
        <f t="shared" ref="J11:J14" si="3">SUM(J24,J34,J44,J54,J64)</f>
        <v>0</v>
      </c>
      <c r="K11" s="225">
        <f t="shared" si="1"/>
        <v>0</v>
      </c>
      <c r="L11" s="21"/>
      <c r="M11" s="5"/>
    </row>
    <row r="12" spans="1:35" ht="12" customHeight="1" x14ac:dyDescent="0.25">
      <c r="A12" s="341"/>
      <c r="B12" s="315"/>
      <c r="C12" s="240" t="s">
        <v>178</v>
      </c>
      <c r="D12" s="225">
        <f t="shared" si="2"/>
        <v>0</v>
      </c>
      <c r="E12" s="225">
        <f t="shared" si="0"/>
        <v>0</v>
      </c>
      <c r="G12" s="341"/>
      <c r="H12" s="315"/>
      <c r="I12" s="240" t="s">
        <v>178</v>
      </c>
      <c r="J12" s="225">
        <f t="shared" si="3"/>
        <v>0</v>
      </c>
      <c r="K12" s="225">
        <f t="shared" si="1"/>
        <v>0</v>
      </c>
      <c r="L12" s="21"/>
      <c r="M12" s="5"/>
    </row>
    <row r="13" spans="1:35" ht="12" customHeight="1" x14ac:dyDescent="0.25">
      <c r="A13" s="341"/>
      <c r="B13" s="315"/>
      <c r="C13" s="240" t="s">
        <v>179</v>
      </c>
      <c r="D13" s="225">
        <f t="shared" si="2"/>
        <v>0</v>
      </c>
      <c r="E13" s="225">
        <f t="shared" si="0"/>
        <v>0</v>
      </c>
      <c r="G13" s="341"/>
      <c r="H13" s="315"/>
      <c r="I13" s="240" t="s">
        <v>179</v>
      </c>
      <c r="J13" s="225">
        <f t="shared" si="3"/>
        <v>0</v>
      </c>
      <c r="K13" s="225">
        <f t="shared" si="1"/>
        <v>0</v>
      </c>
      <c r="L13" s="21"/>
      <c r="M13" s="5"/>
    </row>
    <row r="14" spans="1:35" ht="12" customHeight="1" x14ac:dyDescent="0.25">
      <c r="A14" s="341"/>
      <c r="B14" s="315"/>
      <c r="C14" s="240" t="s">
        <v>180</v>
      </c>
      <c r="D14" s="226">
        <f>SUM(D27,D37,D47,D57,D67)</f>
        <v>0</v>
      </c>
      <c r="E14" s="225">
        <f t="shared" si="0"/>
        <v>0</v>
      </c>
      <c r="G14" s="341"/>
      <c r="H14" s="315"/>
      <c r="I14" s="240" t="s">
        <v>180</v>
      </c>
      <c r="J14" s="225">
        <f t="shared" si="3"/>
        <v>0</v>
      </c>
      <c r="K14" s="225">
        <f t="shared" si="1"/>
        <v>0</v>
      </c>
      <c r="L14" s="21"/>
      <c r="M14" s="5"/>
    </row>
    <row r="15" spans="1:35" ht="12" customHeight="1" x14ac:dyDescent="0.25">
      <c r="A15" s="341"/>
      <c r="B15" s="315" t="s">
        <v>113</v>
      </c>
      <c r="C15" s="240" t="s">
        <v>177</v>
      </c>
      <c r="D15" s="215" t="str">
        <f>IFERROR(D11/D10,"")</f>
        <v/>
      </c>
      <c r="E15" s="215" t="str">
        <f>IFERROR(E11/E10,"")</f>
        <v/>
      </c>
      <c r="G15" s="341"/>
      <c r="H15" s="315" t="s">
        <v>113</v>
      </c>
      <c r="I15" s="240" t="s">
        <v>177</v>
      </c>
      <c r="J15" s="215" t="str">
        <f>IFERROR(J11/J10,"")</f>
        <v/>
      </c>
      <c r="K15" s="215" t="str">
        <f>IFERROR(K11/K10,"")</f>
        <v/>
      </c>
      <c r="L15" s="21"/>
      <c r="M15" s="5"/>
    </row>
    <row r="16" spans="1:35" ht="12" customHeight="1" x14ac:dyDescent="0.25">
      <c r="A16" s="341"/>
      <c r="B16" s="315"/>
      <c r="C16" s="240" t="s">
        <v>178</v>
      </c>
      <c r="D16" s="215" t="str">
        <f>IFERROR(D12/D10,"")</f>
        <v/>
      </c>
      <c r="E16" s="215" t="str">
        <f>IFERROR(E12/E10,"")</f>
        <v/>
      </c>
      <c r="G16" s="341"/>
      <c r="H16" s="315"/>
      <c r="I16" s="240" t="s">
        <v>178</v>
      </c>
      <c r="J16" s="215" t="str">
        <f>IFERROR(J12/J10,"")</f>
        <v/>
      </c>
      <c r="K16" s="215" t="str">
        <f>IFERROR(K12/K10,"")</f>
        <v/>
      </c>
      <c r="L16" s="21"/>
      <c r="M16" s="5"/>
    </row>
    <row r="17" spans="1:13" ht="12" customHeight="1" x14ac:dyDescent="0.25">
      <c r="A17" s="341"/>
      <c r="B17" s="315"/>
      <c r="C17" s="240" t="s">
        <v>179</v>
      </c>
      <c r="D17" s="215" t="str">
        <f>IFERROR(D13/D10,"")</f>
        <v/>
      </c>
      <c r="E17" s="215" t="str">
        <f>IFERROR(E13/E10,"")</f>
        <v/>
      </c>
      <c r="G17" s="341"/>
      <c r="H17" s="315"/>
      <c r="I17" s="240" t="s">
        <v>179</v>
      </c>
      <c r="J17" s="215" t="str">
        <f>IFERROR(J13/J10,"")</f>
        <v/>
      </c>
      <c r="K17" s="215" t="str">
        <f>IFERROR(K13/K10,"")</f>
        <v/>
      </c>
      <c r="L17" s="21"/>
      <c r="M17" s="5"/>
    </row>
    <row r="18" spans="1:13" ht="12" customHeight="1" x14ac:dyDescent="0.25">
      <c r="A18" s="341"/>
      <c r="B18" s="315"/>
      <c r="C18" s="240" t="s">
        <v>180</v>
      </c>
      <c r="D18" s="227" t="str">
        <f>IFERROR(D14/D10,"")</f>
        <v/>
      </c>
      <c r="E18" s="227" t="str">
        <f t="shared" ref="E18" si="4">IFERROR(E14/E10,"")</f>
        <v/>
      </c>
      <c r="F18" s="22"/>
      <c r="G18" s="341"/>
      <c r="H18" s="315"/>
      <c r="I18" s="240" t="s">
        <v>180</v>
      </c>
      <c r="J18" s="227" t="str">
        <f>IFERROR(J14/J10,"")</f>
        <v/>
      </c>
      <c r="K18" s="227" t="str">
        <f t="shared" ref="K18" si="5">IFERROR(K14/K10,"")</f>
        <v/>
      </c>
      <c r="L18" s="21"/>
    </row>
    <row r="19" spans="1:13" s="19" customFormat="1" ht="27" x14ac:dyDescent="0.25">
      <c r="A19" s="134" t="s">
        <v>353</v>
      </c>
      <c r="B19" s="25"/>
      <c r="C19" s="25"/>
      <c r="D19" s="25"/>
      <c r="E19" s="26"/>
      <c r="F19" s="25"/>
      <c r="G19" s="25"/>
      <c r="H19" s="25"/>
      <c r="I19" s="25"/>
      <c r="J19" s="25"/>
      <c r="K19" s="25"/>
    </row>
    <row r="20" spans="1:13" ht="4.5" customHeight="1" x14ac:dyDescent="0.25">
      <c r="A20" s="28"/>
      <c r="B20" s="22"/>
      <c r="C20" s="22"/>
      <c r="D20" s="22"/>
      <c r="E20" s="22"/>
    </row>
    <row r="21" spans="1:13" ht="13.5" customHeight="1" x14ac:dyDescent="0.25">
      <c r="A21" s="327" t="s">
        <v>259</v>
      </c>
      <c r="B21" s="327"/>
      <c r="C21" s="327"/>
      <c r="D21" s="336" t="s">
        <v>218</v>
      </c>
      <c r="E21" s="336" t="s">
        <v>219</v>
      </c>
      <c r="G21" s="327" t="s">
        <v>274</v>
      </c>
      <c r="H21" s="327"/>
      <c r="I21" s="327"/>
      <c r="J21" s="336" t="s">
        <v>218</v>
      </c>
      <c r="K21" s="336" t="s">
        <v>219</v>
      </c>
      <c r="M21" s="5"/>
    </row>
    <row r="22" spans="1:13" ht="15" customHeight="1" x14ac:dyDescent="0.25">
      <c r="A22" s="327"/>
      <c r="B22" s="327"/>
      <c r="C22" s="327"/>
      <c r="D22" s="336"/>
      <c r="E22" s="336"/>
      <c r="G22" s="327"/>
      <c r="H22" s="327"/>
      <c r="I22" s="327"/>
      <c r="J22" s="336"/>
      <c r="K22" s="336"/>
      <c r="M22" s="5"/>
    </row>
    <row r="23" spans="1:13" ht="12" customHeight="1" x14ac:dyDescent="0.25">
      <c r="A23" s="314" t="s">
        <v>116</v>
      </c>
      <c r="B23" s="315" t="s">
        <v>275</v>
      </c>
      <c r="C23" s="315"/>
      <c r="D23" s="164">
        <v>0</v>
      </c>
      <c r="E23" s="228">
        <v>0</v>
      </c>
      <c r="G23" s="314" t="s">
        <v>116</v>
      </c>
      <c r="H23" s="315" t="s">
        <v>275</v>
      </c>
      <c r="I23" s="315"/>
      <c r="J23" s="164">
        <v>0</v>
      </c>
      <c r="K23" s="228">
        <v>0</v>
      </c>
      <c r="M23" s="5"/>
    </row>
    <row r="24" spans="1:13" ht="12" customHeight="1" x14ac:dyDescent="0.25">
      <c r="A24" s="314"/>
      <c r="B24" s="315" t="s">
        <v>276</v>
      </c>
      <c r="C24" s="241" t="s">
        <v>177</v>
      </c>
      <c r="D24" s="229">
        <v>0</v>
      </c>
      <c r="E24" s="229">
        <v>0</v>
      </c>
      <c r="G24" s="314"/>
      <c r="H24" s="315" t="s">
        <v>276</v>
      </c>
      <c r="I24" s="241" t="s">
        <v>177</v>
      </c>
      <c r="J24" s="229">
        <v>0</v>
      </c>
      <c r="K24" s="229">
        <v>0</v>
      </c>
      <c r="M24" s="5"/>
    </row>
    <row r="25" spans="1:13" ht="12" customHeight="1" x14ac:dyDescent="0.25">
      <c r="A25" s="314"/>
      <c r="B25" s="315"/>
      <c r="C25" s="241" t="s">
        <v>178</v>
      </c>
      <c r="D25" s="229">
        <v>0</v>
      </c>
      <c r="E25" s="229">
        <v>0</v>
      </c>
      <c r="G25" s="314"/>
      <c r="H25" s="315"/>
      <c r="I25" s="241" t="s">
        <v>178</v>
      </c>
      <c r="J25" s="229">
        <v>0</v>
      </c>
      <c r="K25" s="229">
        <v>0</v>
      </c>
      <c r="M25" s="5"/>
    </row>
    <row r="26" spans="1:13" ht="12" customHeight="1" x14ac:dyDescent="0.25">
      <c r="A26" s="314"/>
      <c r="B26" s="315"/>
      <c r="C26" s="241" t="s">
        <v>179</v>
      </c>
      <c r="D26" s="229">
        <v>0</v>
      </c>
      <c r="E26" s="229">
        <v>0</v>
      </c>
      <c r="G26" s="314"/>
      <c r="H26" s="315"/>
      <c r="I26" s="241" t="s">
        <v>179</v>
      </c>
      <c r="J26" s="229">
        <v>0</v>
      </c>
      <c r="K26" s="229">
        <v>0</v>
      </c>
      <c r="M26" s="5"/>
    </row>
    <row r="27" spans="1:13" ht="12" customHeight="1" x14ac:dyDescent="0.25">
      <c r="A27" s="314"/>
      <c r="B27" s="315"/>
      <c r="C27" s="241" t="s">
        <v>180</v>
      </c>
      <c r="D27" s="229">
        <v>0</v>
      </c>
      <c r="E27" s="230">
        <v>0</v>
      </c>
      <c r="G27" s="314"/>
      <c r="H27" s="315"/>
      <c r="I27" s="241" t="s">
        <v>180</v>
      </c>
      <c r="J27" s="229">
        <v>0</v>
      </c>
      <c r="K27" s="230">
        <v>0</v>
      </c>
      <c r="M27" s="5"/>
    </row>
    <row r="28" spans="1:13" ht="12" customHeight="1" x14ac:dyDescent="0.25">
      <c r="A28" s="314"/>
      <c r="B28" s="315" t="s">
        <v>113</v>
      </c>
      <c r="C28" s="241" t="s">
        <v>177</v>
      </c>
      <c r="D28" s="215" t="str">
        <f>IFERROR(D24/D23,"")</f>
        <v/>
      </c>
      <c r="E28" s="215" t="str">
        <f>IFERROR(E24/E23,"")</f>
        <v/>
      </c>
      <c r="G28" s="314"/>
      <c r="H28" s="315" t="s">
        <v>113</v>
      </c>
      <c r="I28" s="241" t="s">
        <v>177</v>
      </c>
      <c r="J28" s="215" t="str">
        <f>IFERROR(J24/J23,"")</f>
        <v/>
      </c>
      <c r="K28" s="215" t="str">
        <f>IFERROR(K24/K23,"")</f>
        <v/>
      </c>
      <c r="M28" s="5"/>
    </row>
    <row r="29" spans="1:13" ht="12" customHeight="1" x14ac:dyDescent="0.25">
      <c r="A29" s="314"/>
      <c r="B29" s="315"/>
      <c r="C29" s="241" t="s">
        <v>178</v>
      </c>
      <c r="D29" s="215" t="str">
        <f>IFERROR(D25/D23,"")</f>
        <v/>
      </c>
      <c r="E29" s="215" t="str">
        <f>IFERROR(E25/E23,"")</f>
        <v/>
      </c>
      <c r="G29" s="314"/>
      <c r="H29" s="315"/>
      <c r="I29" s="241" t="s">
        <v>178</v>
      </c>
      <c r="J29" s="215" t="str">
        <f>IFERROR(J25/J23,"")</f>
        <v/>
      </c>
      <c r="K29" s="215" t="str">
        <f>IFERROR(K25/K23,"")</f>
        <v/>
      </c>
      <c r="M29" s="5"/>
    </row>
    <row r="30" spans="1:13" ht="12" customHeight="1" x14ac:dyDescent="0.25">
      <c r="A30" s="314"/>
      <c r="B30" s="315"/>
      <c r="C30" s="241" t="s">
        <v>179</v>
      </c>
      <c r="D30" s="215" t="str">
        <f>IFERROR(D26/D23,"")</f>
        <v/>
      </c>
      <c r="E30" s="215" t="str">
        <f>IFERROR(E26/E23,"")</f>
        <v/>
      </c>
      <c r="G30" s="314"/>
      <c r="H30" s="315"/>
      <c r="I30" s="241" t="s">
        <v>179</v>
      </c>
      <c r="J30" s="215" t="str">
        <f>IFERROR(J26/J23,"")</f>
        <v/>
      </c>
      <c r="K30" s="215" t="str">
        <f>IFERROR(K26/K23,"")</f>
        <v/>
      </c>
      <c r="M30" s="5"/>
    </row>
    <row r="31" spans="1:13" ht="12" customHeight="1" x14ac:dyDescent="0.25">
      <c r="A31" s="314"/>
      <c r="B31" s="315"/>
      <c r="C31" s="241" t="s">
        <v>180</v>
      </c>
      <c r="D31" s="227" t="str">
        <f>IFERROR(D27/D23,"")</f>
        <v/>
      </c>
      <c r="E31" s="227" t="str">
        <f t="shared" ref="E31" si="6">IFERROR(E27/E23,"")</f>
        <v/>
      </c>
      <c r="F31" s="22"/>
      <c r="G31" s="314"/>
      <c r="H31" s="315"/>
      <c r="I31" s="241" t="s">
        <v>180</v>
      </c>
      <c r="J31" s="227" t="str">
        <f>IFERROR(J27/J23,"")</f>
        <v/>
      </c>
      <c r="K31" s="227" t="str">
        <f t="shared" ref="K31" si="7">IFERROR(K27/K23,"")</f>
        <v/>
      </c>
    </row>
    <row r="32" spans="1:13" s="224" customFormat="1" ht="12" customHeight="1" x14ac:dyDescent="0.25">
      <c r="A32" s="219"/>
      <c r="B32" s="220"/>
      <c r="C32" s="221"/>
      <c r="D32" s="222" t="str">
        <f>IF(SUM(D24:D27)=D23,"","datos erróneos")</f>
        <v/>
      </c>
      <c r="E32" s="222" t="str">
        <f t="shared" ref="E32" si="8">IF(SUM(E24:E27)=E23,"","datos erróneos")</f>
        <v/>
      </c>
      <c r="F32" s="223"/>
      <c r="G32" s="219"/>
      <c r="H32" s="220"/>
      <c r="I32" s="221"/>
      <c r="J32" s="222" t="str">
        <f>IF(SUM(J24:J27)=J23,"","datos erróneos")</f>
        <v/>
      </c>
      <c r="K32" s="222" t="str">
        <f t="shared" ref="K32" si="9">IF(SUM(K24:K27)=K23,"","datos erróneos")</f>
        <v/>
      </c>
    </row>
    <row r="33" spans="1:13" ht="12" customHeight="1" x14ac:dyDescent="0.25">
      <c r="A33" s="314" t="s">
        <v>117</v>
      </c>
      <c r="B33" s="315" t="s">
        <v>275</v>
      </c>
      <c r="C33" s="315"/>
      <c r="D33" s="164">
        <v>0</v>
      </c>
      <c r="E33" s="228">
        <v>0</v>
      </c>
      <c r="G33" s="314" t="s">
        <v>117</v>
      </c>
      <c r="H33" s="315" t="s">
        <v>275</v>
      </c>
      <c r="I33" s="315"/>
      <c r="J33" s="164">
        <v>0</v>
      </c>
      <c r="K33" s="228">
        <v>0</v>
      </c>
      <c r="M33" s="5"/>
    </row>
    <row r="34" spans="1:13" ht="12" customHeight="1" x14ac:dyDescent="0.25">
      <c r="A34" s="314"/>
      <c r="B34" s="315" t="s">
        <v>276</v>
      </c>
      <c r="C34" s="241" t="s">
        <v>177</v>
      </c>
      <c r="D34" s="229">
        <v>0</v>
      </c>
      <c r="E34" s="229">
        <v>0</v>
      </c>
      <c r="G34" s="314"/>
      <c r="H34" s="315" t="s">
        <v>276</v>
      </c>
      <c r="I34" s="241" t="s">
        <v>177</v>
      </c>
      <c r="J34" s="229">
        <v>0</v>
      </c>
      <c r="K34" s="229">
        <v>0</v>
      </c>
      <c r="M34" s="5"/>
    </row>
    <row r="35" spans="1:13" ht="12" customHeight="1" x14ac:dyDescent="0.25">
      <c r="A35" s="314"/>
      <c r="B35" s="315"/>
      <c r="C35" s="241" t="s">
        <v>178</v>
      </c>
      <c r="D35" s="229">
        <v>0</v>
      </c>
      <c r="E35" s="229">
        <v>0</v>
      </c>
      <c r="G35" s="314"/>
      <c r="H35" s="315"/>
      <c r="I35" s="241" t="s">
        <v>178</v>
      </c>
      <c r="J35" s="229">
        <v>0</v>
      </c>
      <c r="K35" s="229">
        <v>0</v>
      </c>
      <c r="M35" s="5"/>
    </row>
    <row r="36" spans="1:13" ht="12" customHeight="1" x14ac:dyDescent="0.25">
      <c r="A36" s="314"/>
      <c r="B36" s="315"/>
      <c r="C36" s="241" t="s">
        <v>179</v>
      </c>
      <c r="D36" s="229">
        <v>0</v>
      </c>
      <c r="E36" s="229">
        <v>0</v>
      </c>
      <c r="G36" s="314"/>
      <c r="H36" s="315"/>
      <c r="I36" s="241" t="s">
        <v>179</v>
      </c>
      <c r="J36" s="229">
        <v>0</v>
      </c>
      <c r="K36" s="229">
        <v>0</v>
      </c>
      <c r="M36" s="5"/>
    </row>
    <row r="37" spans="1:13" ht="12" customHeight="1" x14ac:dyDescent="0.25">
      <c r="A37" s="314"/>
      <c r="B37" s="315"/>
      <c r="C37" s="241" t="s">
        <v>180</v>
      </c>
      <c r="D37" s="229">
        <v>0</v>
      </c>
      <c r="E37" s="230">
        <v>0</v>
      </c>
      <c r="G37" s="314"/>
      <c r="H37" s="315"/>
      <c r="I37" s="241" t="s">
        <v>180</v>
      </c>
      <c r="J37" s="229">
        <v>0</v>
      </c>
      <c r="K37" s="230">
        <v>0</v>
      </c>
      <c r="M37" s="5"/>
    </row>
    <row r="38" spans="1:13" ht="12" customHeight="1" x14ac:dyDescent="0.25">
      <c r="A38" s="314"/>
      <c r="B38" s="315" t="s">
        <v>113</v>
      </c>
      <c r="C38" s="241" t="s">
        <v>177</v>
      </c>
      <c r="D38" s="215" t="str">
        <f>IFERROR(D34/D33,"")</f>
        <v/>
      </c>
      <c r="E38" s="215" t="str">
        <f>IFERROR(E34/E33,"")</f>
        <v/>
      </c>
      <c r="G38" s="314"/>
      <c r="H38" s="315" t="s">
        <v>113</v>
      </c>
      <c r="I38" s="241" t="s">
        <v>177</v>
      </c>
      <c r="J38" s="215" t="str">
        <f>IFERROR(J34/J33,"")</f>
        <v/>
      </c>
      <c r="K38" s="215" t="str">
        <f>IFERROR(K34/K33,"")</f>
        <v/>
      </c>
      <c r="M38" s="5"/>
    </row>
    <row r="39" spans="1:13" ht="12" customHeight="1" x14ac:dyDescent="0.25">
      <c r="A39" s="314"/>
      <c r="B39" s="315"/>
      <c r="C39" s="241" t="s">
        <v>178</v>
      </c>
      <c r="D39" s="215" t="str">
        <f>IFERROR(D35/D33,"")</f>
        <v/>
      </c>
      <c r="E39" s="215" t="str">
        <f>IFERROR(E35/E33,"")</f>
        <v/>
      </c>
      <c r="G39" s="314"/>
      <c r="H39" s="315"/>
      <c r="I39" s="241" t="s">
        <v>178</v>
      </c>
      <c r="J39" s="215" t="str">
        <f>IFERROR(J35/J33,"")</f>
        <v/>
      </c>
      <c r="K39" s="215" t="str">
        <f>IFERROR(K35/K33,"")</f>
        <v/>
      </c>
      <c r="M39" s="5"/>
    </row>
    <row r="40" spans="1:13" ht="12" customHeight="1" x14ac:dyDescent="0.25">
      <c r="A40" s="314"/>
      <c r="B40" s="315"/>
      <c r="C40" s="241" t="s">
        <v>179</v>
      </c>
      <c r="D40" s="215" t="str">
        <f>IFERROR(D36/D33,"")</f>
        <v/>
      </c>
      <c r="E40" s="215" t="str">
        <f>IFERROR(E36/E33,"")</f>
        <v/>
      </c>
      <c r="G40" s="314"/>
      <c r="H40" s="315"/>
      <c r="I40" s="241" t="s">
        <v>179</v>
      </c>
      <c r="J40" s="215" t="str">
        <f>IFERROR(J36/J33,"")</f>
        <v/>
      </c>
      <c r="K40" s="215" t="str">
        <f>IFERROR(K36/K33,"")</f>
        <v/>
      </c>
      <c r="M40" s="5"/>
    </row>
    <row r="41" spans="1:13" ht="12" customHeight="1" x14ac:dyDescent="0.25">
      <c r="A41" s="314"/>
      <c r="B41" s="315"/>
      <c r="C41" s="241" t="s">
        <v>180</v>
      </c>
      <c r="D41" s="227" t="str">
        <f>IFERROR(D37/D33,"")</f>
        <v/>
      </c>
      <c r="E41" s="227" t="str">
        <f t="shared" ref="E41" si="10">IFERROR(E37/E33,"")</f>
        <v/>
      </c>
      <c r="F41" s="22"/>
      <c r="G41" s="314"/>
      <c r="H41" s="315"/>
      <c r="I41" s="241" t="s">
        <v>180</v>
      </c>
      <c r="J41" s="227" t="str">
        <f>IFERROR(J37/J33,"")</f>
        <v/>
      </c>
      <c r="K41" s="227" t="str">
        <f t="shared" ref="K41" si="11">IFERROR(K37/K33,"")</f>
        <v/>
      </c>
    </row>
    <row r="42" spans="1:13" s="224" customFormat="1" ht="12" customHeight="1" x14ac:dyDescent="0.25">
      <c r="A42" s="219"/>
      <c r="B42" s="220"/>
      <c r="C42" s="221"/>
      <c r="D42" s="222" t="str">
        <f>IF(SUM(D34:D37)=D33,"","datos erróneos")</f>
        <v/>
      </c>
      <c r="E42" s="222" t="str">
        <f t="shared" ref="E42" si="12">IF(SUM(E34:E37)=E33,"","datos erróneos")</f>
        <v/>
      </c>
      <c r="F42" s="223"/>
      <c r="G42" s="219"/>
      <c r="H42" s="220"/>
      <c r="I42" s="221"/>
      <c r="J42" s="222" t="str">
        <f>IF(SUM(J34:J37)=J33,"","datos erróneos")</f>
        <v/>
      </c>
      <c r="K42" s="222" t="str">
        <f t="shared" ref="K42" si="13">IF(SUM(K34:K37)=K33,"","datos erróneos")</f>
        <v/>
      </c>
    </row>
    <row r="43" spans="1:13" ht="12" customHeight="1" x14ac:dyDescent="0.25">
      <c r="A43" s="314" t="s">
        <v>118</v>
      </c>
      <c r="B43" s="315" t="s">
        <v>275</v>
      </c>
      <c r="C43" s="315"/>
      <c r="D43" s="164">
        <v>0</v>
      </c>
      <c r="E43" s="228">
        <v>0</v>
      </c>
      <c r="G43" s="314" t="s">
        <v>118</v>
      </c>
      <c r="H43" s="315" t="s">
        <v>275</v>
      </c>
      <c r="I43" s="315"/>
      <c r="J43" s="164">
        <v>0</v>
      </c>
      <c r="K43" s="228">
        <v>0</v>
      </c>
      <c r="M43" s="5"/>
    </row>
    <row r="44" spans="1:13" ht="12" customHeight="1" x14ac:dyDescent="0.25">
      <c r="A44" s="314"/>
      <c r="B44" s="315" t="s">
        <v>276</v>
      </c>
      <c r="C44" s="241" t="s">
        <v>177</v>
      </c>
      <c r="D44" s="229">
        <v>0</v>
      </c>
      <c r="E44" s="229">
        <v>0</v>
      </c>
      <c r="G44" s="314"/>
      <c r="H44" s="315" t="s">
        <v>276</v>
      </c>
      <c r="I44" s="241" t="s">
        <v>177</v>
      </c>
      <c r="J44" s="229">
        <v>0</v>
      </c>
      <c r="K44" s="229">
        <v>0</v>
      </c>
      <c r="M44" s="5"/>
    </row>
    <row r="45" spans="1:13" ht="12" customHeight="1" x14ac:dyDescent="0.25">
      <c r="A45" s="314"/>
      <c r="B45" s="315"/>
      <c r="C45" s="241" t="s">
        <v>178</v>
      </c>
      <c r="D45" s="229">
        <v>0</v>
      </c>
      <c r="E45" s="229">
        <v>0</v>
      </c>
      <c r="G45" s="314"/>
      <c r="H45" s="315"/>
      <c r="I45" s="241" t="s">
        <v>178</v>
      </c>
      <c r="J45" s="229">
        <v>0</v>
      </c>
      <c r="K45" s="229">
        <v>0</v>
      </c>
      <c r="M45" s="5"/>
    </row>
    <row r="46" spans="1:13" ht="12" customHeight="1" x14ac:dyDescent="0.25">
      <c r="A46" s="314"/>
      <c r="B46" s="315"/>
      <c r="C46" s="241" t="s">
        <v>179</v>
      </c>
      <c r="D46" s="229">
        <v>0</v>
      </c>
      <c r="E46" s="229">
        <v>0</v>
      </c>
      <c r="G46" s="314"/>
      <c r="H46" s="315"/>
      <c r="I46" s="241" t="s">
        <v>179</v>
      </c>
      <c r="J46" s="229">
        <v>0</v>
      </c>
      <c r="K46" s="229">
        <v>0</v>
      </c>
      <c r="M46" s="5"/>
    </row>
    <row r="47" spans="1:13" ht="12" customHeight="1" x14ac:dyDescent="0.25">
      <c r="A47" s="314"/>
      <c r="B47" s="315"/>
      <c r="C47" s="241" t="s">
        <v>180</v>
      </c>
      <c r="D47" s="229">
        <v>0</v>
      </c>
      <c r="E47" s="230">
        <v>0</v>
      </c>
      <c r="G47" s="314"/>
      <c r="H47" s="315"/>
      <c r="I47" s="241" t="s">
        <v>180</v>
      </c>
      <c r="J47" s="229">
        <v>0</v>
      </c>
      <c r="K47" s="230">
        <v>0</v>
      </c>
      <c r="M47" s="5"/>
    </row>
    <row r="48" spans="1:13" ht="12" customHeight="1" x14ac:dyDescent="0.25">
      <c r="A48" s="314"/>
      <c r="B48" s="315" t="s">
        <v>113</v>
      </c>
      <c r="C48" s="241" t="s">
        <v>177</v>
      </c>
      <c r="D48" s="215" t="str">
        <f>IFERROR(D44/D43,"")</f>
        <v/>
      </c>
      <c r="E48" s="215" t="str">
        <f>IFERROR(E44/E43,"")</f>
        <v/>
      </c>
      <c r="G48" s="314"/>
      <c r="H48" s="315" t="s">
        <v>113</v>
      </c>
      <c r="I48" s="241" t="s">
        <v>177</v>
      </c>
      <c r="J48" s="215" t="str">
        <f>IFERROR(J44/J43,"")</f>
        <v/>
      </c>
      <c r="K48" s="215" t="str">
        <f>IFERROR(K44/K43,"")</f>
        <v/>
      </c>
      <c r="M48" s="5"/>
    </row>
    <row r="49" spans="1:13" ht="12" customHeight="1" x14ac:dyDescent="0.25">
      <c r="A49" s="314"/>
      <c r="B49" s="315"/>
      <c r="C49" s="241" t="s">
        <v>178</v>
      </c>
      <c r="D49" s="215" t="str">
        <f>IFERROR(D45/D43,"")</f>
        <v/>
      </c>
      <c r="E49" s="215" t="str">
        <f>IFERROR(E45/E43,"")</f>
        <v/>
      </c>
      <c r="G49" s="314"/>
      <c r="H49" s="315"/>
      <c r="I49" s="241" t="s">
        <v>178</v>
      </c>
      <c r="J49" s="215" t="str">
        <f>IFERROR(J45/J43,"")</f>
        <v/>
      </c>
      <c r="K49" s="215" t="str">
        <f>IFERROR(K45/K43,"")</f>
        <v/>
      </c>
      <c r="M49" s="5"/>
    </row>
    <row r="50" spans="1:13" ht="12" customHeight="1" x14ac:dyDescent="0.25">
      <c r="A50" s="314"/>
      <c r="B50" s="315"/>
      <c r="C50" s="241" t="s">
        <v>179</v>
      </c>
      <c r="D50" s="215" t="str">
        <f>IFERROR(D46/D43,"")</f>
        <v/>
      </c>
      <c r="E50" s="215" t="str">
        <f>IFERROR(E46/E43,"")</f>
        <v/>
      </c>
      <c r="G50" s="314"/>
      <c r="H50" s="315"/>
      <c r="I50" s="241" t="s">
        <v>179</v>
      </c>
      <c r="J50" s="215" t="str">
        <f>IFERROR(J46/J43,"")</f>
        <v/>
      </c>
      <c r="K50" s="215" t="str">
        <f>IFERROR(K46/K43,"")</f>
        <v/>
      </c>
      <c r="M50" s="5"/>
    </row>
    <row r="51" spans="1:13" ht="12" customHeight="1" x14ac:dyDescent="0.25">
      <c r="A51" s="314"/>
      <c r="B51" s="315"/>
      <c r="C51" s="241" t="s">
        <v>180</v>
      </c>
      <c r="D51" s="227" t="str">
        <f>IFERROR(D47/D43,"")</f>
        <v/>
      </c>
      <c r="E51" s="227" t="str">
        <f t="shared" ref="E51" si="14">IFERROR(E47/E43,"")</f>
        <v/>
      </c>
      <c r="F51" s="22"/>
      <c r="G51" s="314"/>
      <c r="H51" s="315"/>
      <c r="I51" s="241" t="s">
        <v>180</v>
      </c>
      <c r="J51" s="227" t="str">
        <f>IFERROR(J47/J43,"")</f>
        <v/>
      </c>
      <c r="K51" s="227" t="str">
        <f t="shared" ref="K51" si="15">IFERROR(K47/K43,"")</f>
        <v/>
      </c>
    </row>
    <row r="52" spans="1:13" s="224" customFormat="1" ht="12" customHeight="1" x14ac:dyDescent="0.25">
      <c r="A52" s="219"/>
      <c r="B52" s="220"/>
      <c r="C52" s="221"/>
      <c r="D52" s="222" t="str">
        <f>IF(SUM(D44:D47)=D43,"","datos erróneos")</f>
        <v/>
      </c>
      <c r="E52" s="222" t="str">
        <f t="shared" ref="E52" si="16">IF(SUM(E44:E47)=E43,"","datos erróneos")</f>
        <v/>
      </c>
      <c r="F52" s="223"/>
      <c r="G52" s="219"/>
      <c r="H52" s="220"/>
      <c r="I52" s="221"/>
      <c r="J52" s="222" t="str">
        <f>IF(SUM(J44:J47)=J43,"","datos erróneos")</f>
        <v/>
      </c>
      <c r="K52" s="222" t="str">
        <f t="shared" ref="K52" si="17">IF(SUM(K44:K47)=K43,"","datos erróneos")</f>
        <v/>
      </c>
    </row>
    <row r="53" spans="1:13" ht="12" customHeight="1" x14ac:dyDescent="0.25">
      <c r="A53" s="314" t="s">
        <v>119</v>
      </c>
      <c r="B53" s="315" t="s">
        <v>275</v>
      </c>
      <c r="C53" s="315"/>
      <c r="D53" s="164">
        <v>0</v>
      </c>
      <c r="E53" s="228">
        <v>0</v>
      </c>
      <c r="G53" s="314" t="s">
        <v>119</v>
      </c>
      <c r="H53" s="315" t="s">
        <v>275</v>
      </c>
      <c r="I53" s="315"/>
      <c r="J53" s="164">
        <v>0</v>
      </c>
      <c r="K53" s="228">
        <v>0</v>
      </c>
      <c r="M53" s="5"/>
    </row>
    <row r="54" spans="1:13" ht="12" customHeight="1" x14ac:dyDescent="0.25">
      <c r="A54" s="314"/>
      <c r="B54" s="315" t="s">
        <v>276</v>
      </c>
      <c r="C54" s="241" t="s">
        <v>177</v>
      </c>
      <c r="D54" s="229">
        <v>0</v>
      </c>
      <c r="E54" s="229">
        <v>0</v>
      </c>
      <c r="G54" s="314"/>
      <c r="H54" s="315" t="s">
        <v>276</v>
      </c>
      <c r="I54" s="241" t="s">
        <v>177</v>
      </c>
      <c r="J54" s="229">
        <v>0</v>
      </c>
      <c r="K54" s="229">
        <v>0</v>
      </c>
      <c r="M54" s="5"/>
    </row>
    <row r="55" spans="1:13" ht="12" customHeight="1" x14ac:dyDescent="0.25">
      <c r="A55" s="314"/>
      <c r="B55" s="315"/>
      <c r="C55" s="241" t="s">
        <v>178</v>
      </c>
      <c r="D55" s="229">
        <v>0</v>
      </c>
      <c r="E55" s="229">
        <v>0</v>
      </c>
      <c r="G55" s="314"/>
      <c r="H55" s="315"/>
      <c r="I55" s="241" t="s">
        <v>178</v>
      </c>
      <c r="J55" s="229">
        <v>0</v>
      </c>
      <c r="K55" s="229">
        <v>0</v>
      </c>
      <c r="M55" s="5"/>
    </row>
    <row r="56" spans="1:13" ht="12" customHeight="1" x14ac:dyDescent="0.25">
      <c r="A56" s="314"/>
      <c r="B56" s="315"/>
      <c r="C56" s="241" t="s">
        <v>179</v>
      </c>
      <c r="D56" s="229">
        <v>0</v>
      </c>
      <c r="E56" s="229">
        <v>0</v>
      </c>
      <c r="G56" s="314"/>
      <c r="H56" s="315"/>
      <c r="I56" s="241" t="s">
        <v>179</v>
      </c>
      <c r="J56" s="229">
        <v>0</v>
      </c>
      <c r="K56" s="229">
        <v>0</v>
      </c>
      <c r="M56" s="5"/>
    </row>
    <row r="57" spans="1:13" ht="12" customHeight="1" x14ac:dyDescent="0.25">
      <c r="A57" s="314"/>
      <c r="B57" s="315"/>
      <c r="C57" s="241" t="s">
        <v>180</v>
      </c>
      <c r="D57" s="229">
        <v>0</v>
      </c>
      <c r="E57" s="230">
        <v>0</v>
      </c>
      <c r="G57" s="314"/>
      <c r="H57" s="315"/>
      <c r="I57" s="241" t="s">
        <v>180</v>
      </c>
      <c r="J57" s="229">
        <v>0</v>
      </c>
      <c r="K57" s="230">
        <v>0</v>
      </c>
      <c r="M57" s="5"/>
    </row>
    <row r="58" spans="1:13" ht="12" customHeight="1" x14ac:dyDescent="0.25">
      <c r="A58" s="314"/>
      <c r="B58" s="315" t="s">
        <v>113</v>
      </c>
      <c r="C58" s="241" t="s">
        <v>177</v>
      </c>
      <c r="D58" s="215" t="str">
        <f>IFERROR(D54/D53,"")</f>
        <v/>
      </c>
      <c r="E58" s="215" t="str">
        <f>IFERROR(E54/E53,"")</f>
        <v/>
      </c>
      <c r="G58" s="314"/>
      <c r="H58" s="315" t="s">
        <v>113</v>
      </c>
      <c r="I58" s="241" t="s">
        <v>177</v>
      </c>
      <c r="J58" s="215" t="str">
        <f>IFERROR(J54/J53,"")</f>
        <v/>
      </c>
      <c r="K58" s="215" t="str">
        <f>IFERROR(K54/K53,"")</f>
        <v/>
      </c>
      <c r="M58" s="5"/>
    </row>
    <row r="59" spans="1:13" ht="12" customHeight="1" x14ac:dyDescent="0.25">
      <c r="A59" s="314"/>
      <c r="B59" s="315"/>
      <c r="C59" s="241" t="s">
        <v>178</v>
      </c>
      <c r="D59" s="215" t="str">
        <f>IFERROR(D55/D53,"")</f>
        <v/>
      </c>
      <c r="E59" s="215" t="str">
        <f>IFERROR(E55/E53,"")</f>
        <v/>
      </c>
      <c r="G59" s="314"/>
      <c r="H59" s="315"/>
      <c r="I59" s="241" t="s">
        <v>178</v>
      </c>
      <c r="J59" s="215" t="str">
        <f>IFERROR(J55/J53,"")</f>
        <v/>
      </c>
      <c r="K59" s="215" t="str">
        <f>IFERROR(K55/K53,"")</f>
        <v/>
      </c>
      <c r="M59" s="5"/>
    </row>
    <row r="60" spans="1:13" ht="12" customHeight="1" x14ac:dyDescent="0.25">
      <c r="A60" s="314"/>
      <c r="B60" s="315"/>
      <c r="C60" s="241" t="s">
        <v>179</v>
      </c>
      <c r="D60" s="215" t="str">
        <f>IFERROR(D56/D53,"")</f>
        <v/>
      </c>
      <c r="E60" s="215" t="str">
        <f>IFERROR(E56/E53,"")</f>
        <v/>
      </c>
      <c r="G60" s="314"/>
      <c r="H60" s="315"/>
      <c r="I60" s="241" t="s">
        <v>179</v>
      </c>
      <c r="J60" s="215" t="str">
        <f>IFERROR(J56/J53,"")</f>
        <v/>
      </c>
      <c r="K60" s="215" t="str">
        <f>IFERROR(K56/K53,"")</f>
        <v/>
      </c>
      <c r="M60" s="5"/>
    </row>
    <row r="61" spans="1:13" ht="12" customHeight="1" x14ac:dyDescent="0.25">
      <c r="A61" s="314"/>
      <c r="B61" s="315"/>
      <c r="C61" s="241" t="s">
        <v>180</v>
      </c>
      <c r="D61" s="227" t="str">
        <f>IFERROR(D57/D53,"")</f>
        <v/>
      </c>
      <c r="E61" s="227" t="str">
        <f t="shared" ref="E61" si="18">IFERROR(E57/E53,"")</f>
        <v/>
      </c>
      <c r="F61" s="22"/>
      <c r="G61" s="314"/>
      <c r="H61" s="315"/>
      <c r="I61" s="241" t="s">
        <v>180</v>
      </c>
      <c r="J61" s="227" t="str">
        <f>IFERROR(J57/J53,"")</f>
        <v/>
      </c>
      <c r="K61" s="227" t="str">
        <f t="shared" ref="K61" si="19">IFERROR(K57/K53,"")</f>
        <v/>
      </c>
    </row>
    <row r="62" spans="1:13" s="224" customFormat="1" ht="12" customHeight="1" x14ac:dyDescent="0.25">
      <c r="A62" s="219"/>
      <c r="B62" s="220"/>
      <c r="C62" s="221"/>
      <c r="D62" s="222" t="str">
        <f>IF(SUM(D54:D57)=D53,"","datos erróneos")</f>
        <v/>
      </c>
      <c r="E62" s="222" t="str">
        <f t="shared" ref="E62" si="20">IF(SUM(E54:E57)=E53,"","datos erróneos")</f>
        <v/>
      </c>
      <c r="F62" s="223"/>
      <c r="G62" s="219"/>
      <c r="H62" s="220"/>
      <c r="I62" s="221"/>
      <c r="J62" s="222" t="str">
        <f>IF(SUM(J54:J57)=J53,"","datos erróneos")</f>
        <v/>
      </c>
      <c r="K62" s="222" t="str">
        <f t="shared" ref="K62" si="21">IF(SUM(K54:K57)=K53,"","datos erróneos")</f>
        <v/>
      </c>
    </row>
    <row r="63" spans="1:13" ht="12" customHeight="1" x14ac:dyDescent="0.25">
      <c r="A63" s="314" t="s">
        <v>120</v>
      </c>
      <c r="B63" s="315" t="s">
        <v>275</v>
      </c>
      <c r="C63" s="315"/>
      <c r="D63" s="164">
        <v>0</v>
      </c>
      <c r="E63" s="228">
        <v>0</v>
      </c>
      <c r="G63" s="314" t="s">
        <v>120</v>
      </c>
      <c r="H63" s="315" t="s">
        <v>275</v>
      </c>
      <c r="I63" s="315"/>
      <c r="J63" s="164">
        <v>0</v>
      </c>
      <c r="K63" s="228">
        <v>0</v>
      </c>
      <c r="M63" s="5"/>
    </row>
    <row r="64" spans="1:13" ht="12" customHeight="1" x14ac:dyDescent="0.25">
      <c r="A64" s="314"/>
      <c r="B64" s="315" t="s">
        <v>276</v>
      </c>
      <c r="C64" s="241" t="s">
        <v>177</v>
      </c>
      <c r="D64" s="229">
        <v>0</v>
      </c>
      <c r="E64" s="229">
        <v>0</v>
      </c>
      <c r="G64" s="314"/>
      <c r="H64" s="315" t="s">
        <v>276</v>
      </c>
      <c r="I64" s="241" t="s">
        <v>177</v>
      </c>
      <c r="J64" s="229">
        <v>0</v>
      </c>
      <c r="K64" s="229">
        <v>0</v>
      </c>
      <c r="M64" s="5"/>
    </row>
    <row r="65" spans="1:33" ht="12" customHeight="1" x14ac:dyDescent="0.25">
      <c r="A65" s="314"/>
      <c r="B65" s="315"/>
      <c r="C65" s="241" t="s">
        <v>178</v>
      </c>
      <c r="D65" s="229">
        <v>0</v>
      </c>
      <c r="E65" s="229">
        <v>0</v>
      </c>
      <c r="G65" s="314"/>
      <c r="H65" s="315"/>
      <c r="I65" s="241" t="s">
        <v>178</v>
      </c>
      <c r="J65" s="229">
        <v>0</v>
      </c>
      <c r="K65" s="229">
        <v>0</v>
      </c>
      <c r="M65" s="5"/>
    </row>
    <row r="66" spans="1:33" ht="12" customHeight="1" x14ac:dyDescent="0.25">
      <c r="A66" s="314"/>
      <c r="B66" s="315"/>
      <c r="C66" s="241" t="s">
        <v>179</v>
      </c>
      <c r="D66" s="229">
        <v>0</v>
      </c>
      <c r="E66" s="229">
        <v>0</v>
      </c>
      <c r="G66" s="314"/>
      <c r="H66" s="315"/>
      <c r="I66" s="241" t="s">
        <v>179</v>
      </c>
      <c r="J66" s="229">
        <v>0</v>
      </c>
      <c r="K66" s="229">
        <v>0</v>
      </c>
      <c r="M66" s="5"/>
    </row>
    <row r="67" spans="1:33" ht="12" customHeight="1" x14ac:dyDescent="0.25">
      <c r="A67" s="314"/>
      <c r="B67" s="315"/>
      <c r="C67" s="241" t="s">
        <v>180</v>
      </c>
      <c r="D67" s="229">
        <v>0</v>
      </c>
      <c r="E67" s="230">
        <v>0</v>
      </c>
      <c r="G67" s="314"/>
      <c r="H67" s="315"/>
      <c r="I67" s="241" t="s">
        <v>180</v>
      </c>
      <c r="J67" s="229">
        <v>0</v>
      </c>
      <c r="K67" s="230">
        <v>0</v>
      </c>
      <c r="M67" s="5"/>
    </row>
    <row r="68" spans="1:33" ht="12" customHeight="1" x14ac:dyDescent="0.25">
      <c r="A68" s="314"/>
      <c r="B68" s="315" t="s">
        <v>113</v>
      </c>
      <c r="C68" s="241" t="s">
        <v>177</v>
      </c>
      <c r="D68" s="215" t="str">
        <f>IFERROR(D64/D63,"")</f>
        <v/>
      </c>
      <c r="E68" s="215" t="str">
        <f>IFERROR(E64/E63,"")</f>
        <v/>
      </c>
      <c r="G68" s="314"/>
      <c r="H68" s="315" t="s">
        <v>113</v>
      </c>
      <c r="I68" s="241" t="s">
        <v>177</v>
      </c>
      <c r="J68" s="215" t="str">
        <f>IFERROR(J64/J63,"")</f>
        <v/>
      </c>
      <c r="K68" s="215" t="str">
        <f>IFERROR(K64/K63,"")</f>
        <v/>
      </c>
      <c r="M68" s="5"/>
    </row>
    <row r="69" spans="1:33" ht="12" customHeight="1" x14ac:dyDescent="0.25">
      <c r="A69" s="314"/>
      <c r="B69" s="315"/>
      <c r="C69" s="241" t="s">
        <v>178</v>
      </c>
      <c r="D69" s="215" t="str">
        <f>IFERROR(D65/D63,"")</f>
        <v/>
      </c>
      <c r="E69" s="215" t="str">
        <f>IFERROR(E65/E63,"")</f>
        <v/>
      </c>
      <c r="G69" s="314"/>
      <c r="H69" s="315"/>
      <c r="I69" s="241" t="s">
        <v>178</v>
      </c>
      <c r="J69" s="215" t="str">
        <f>IFERROR(J65/J63,"")</f>
        <v/>
      </c>
      <c r="K69" s="215" t="str">
        <f>IFERROR(K65/K63,"")</f>
        <v/>
      </c>
      <c r="M69" s="5"/>
    </row>
    <row r="70" spans="1:33" ht="12" customHeight="1" x14ac:dyDescent="0.25">
      <c r="A70" s="314"/>
      <c r="B70" s="315"/>
      <c r="C70" s="241" t="s">
        <v>179</v>
      </c>
      <c r="D70" s="215" t="str">
        <f>IFERROR(D66/D63,"")</f>
        <v/>
      </c>
      <c r="E70" s="215" t="str">
        <f>IFERROR(E66/E63,"")</f>
        <v/>
      </c>
      <c r="G70" s="314"/>
      <c r="H70" s="315"/>
      <c r="I70" s="241" t="s">
        <v>179</v>
      </c>
      <c r="J70" s="215" t="str">
        <f>IFERROR(J66/J63,"")</f>
        <v/>
      </c>
      <c r="K70" s="215" t="str">
        <f>IFERROR(K66/K63,"")</f>
        <v/>
      </c>
      <c r="M70" s="5"/>
    </row>
    <row r="71" spans="1:33" ht="12" customHeight="1" x14ac:dyDescent="0.25">
      <c r="A71" s="314"/>
      <c r="B71" s="315"/>
      <c r="C71" s="241" t="s">
        <v>180</v>
      </c>
      <c r="D71" s="227" t="str">
        <f>IFERROR(D67/D63,"")</f>
        <v/>
      </c>
      <c r="E71" s="227" t="str">
        <f t="shared" ref="E71" si="22">IFERROR(E67/E63,"")</f>
        <v/>
      </c>
      <c r="F71" s="22"/>
      <c r="G71" s="314"/>
      <c r="H71" s="315"/>
      <c r="I71" s="241" t="s">
        <v>180</v>
      </c>
      <c r="J71" s="227" t="str">
        <f>IFERROR(J67/J63,"")</f>
        <v/>
      </c>
      <c r="K71" s="227" t="str">
        <f t="shared" ref="K71" si="23">IFERROR(K67/K63,"")</f>
        <v/>
      </c>
    </row>
    <row r="72" spans="1:33" s="224" customFormat="1" ht="12" customHeight="1" x14ac:dyDescent="0.25">
      <c r="A72" s="219"/>
      <c r="B72" s="220"/>
      <c r="C72" s="221"/>
      <c r="D72" s="222" t="str">
        <f>IF(SUM(D64:D67)=D63,"","datos erróneos")</f>
        <v/>
      </c>
      <c r="E72" s="222" t="str">
        <f t="shared" ref="E72" si="24">IF(SUM(E64:E67)=E63,"","datos erróneos")</f>
        <v/>
      </c>
      <c r="F72" s="223"/>
      <c r="G72" s="219"/>
      <c r="H72" s="220"/>
      <c r="I72" s="221"/>
      <c r="J72" s="222" t="str">
        <f>IF(SUM(J64:J67)=J63,"","datos erróneos")</f>
        <v/>
      </c>
      <c r="K72" s="222" t="str">
        <f t="shared" ref="K72" si="25">IF(SUM(K64:K67)=K63,"","datos erróneos")</f>
        <v/>
      </c>
    </row>
    <row r="73" spans="1:33" ht="13.5" customHeight="1" x14ac:dyDescent="0.25">
      <c r="A73" s="33" t="s">
        <v>115</v>
      </c>
      <c r="B73" s="34"/>
      <c r="C73" s="34"/>
      <c r="D73" s="32"/>
      <c r="E73" s="34"/>
      <c r="F73" s="35"/>
      <c r="G73" s="32"/>
      <c r="H73" s="32"/>
      <c r="I73" s="32"/>
      <c r="J73" s="34"/>
      <c r="K73" s="34"/>
      <c r="L73" s="1"/>
      <c r="M73" s="1"/>
      <c r="N73" s="1"/>
      <c r="O73" s="1"/>
      <c r="P73" s="1"/>
      <c r="Q73" s="1"/>
      <c r="R73" s="1"/>
      <c r="S73" s="1"/>
      <c r="T73" s="1"/>
      <c r="U73" s="1"/>
      <c r="V73" s="1"/>
      <c r="W73" s="1"/>
      <c r="X73" s="1"/>
      <c r="Y73" s="1"/>
      <c r="Z73" s="1"/>
      <c r="AA73" s="1"/>
      <c r="AB73" s="1"/>
      <c r="AC73" s="1"/>
      <c r="AD73" s="1"/>
      <c r="AE73" s="1"/>
      <c r="AF73" s="1"/>
      <c r="AG73" s="1"/>
    </row>
    <row r="74" spans="1:33" s="1" customFormat="1" ht="13.5" customHeight="1" x14ac:dyDescent="0.25">
      <c r="A74" s="33" t="s">
        <v>221</v>
      </c>
      <c r="B74" s="36"/>
      <c r="C74" s="36"/>
      <c r="D74" s="36"/>
      <c r="E74" s="36"/>
      <c r="F74" s="31"/>
      <c r="G74" s="37"/>
      <c r="H74" s="37"/>
      <c r="I74" s="37"/>
      <c r="J74" s="36"/>
      <c r="K74" s="36"/>
    </row>
    <row r="75" spans="1:33" s="1" customFormat="1" ht="21" customHeight="1" x14ac:dyDescent="0.25">
      <c r="A75" s="37"/>
      <c r="B75" s="36"/>
      <c r="C75" s="36"/>
      <c r="D75" s="36"/>
      <c r="E75" s="36"/>
      <c r="F75" s="31"/>
      <c r="G75" s="37"/>
      <c r="H75" s="37"/>
      <c r="I75" s="37"/>
      <c r="J75" s="36"/>
      <c r="K75" s="36"/>
    </row>
    <row r="76" spans="1:33" x14ac:dyDescent="0.25">
      <c r="A76" s="30"/>
      <c r="B76" s="22"/>
      <c r="C76" s="22"/>
      <c r="D76" s="22"/>
      <c r="E76" s="22"/>
    </row>
    <row r="77" spans="1:33" ht="15" customHeight="1" x14ac:dyDescent="0.25">
      <c r="A77" s="323"/>
      <c r="B77" s="323"/>
      <c r="C77" s="323"/>
      <c r="D77" s="323"/>
      <c r="E77" s="323"/>
      <c r="F77" s="323"/>
      <c r="G77" s="323"/>
      <c r="H77" s="323"/>
      <c r="I77" s="323"/>
      <c r="J77" s="323"/>
      <c r="K77" s="323"/>
    </row>
    <row r="78" spans="1:33" x14ac:dyDescent="0.25">
      <c r="A78" s="323"/>
      <c r="B78" s="323"/>
      <c r="C78" s="323"/>
      <c r="D78" s="323"/>
      <c r="E78" s="323"/>
      <c r="F78" s="323"/>
      <c r="G78" s="323"/>
      <c r="H78" s="323"/>
      <c r="I78" s="323"/>
      <c r="J78" s="323"/>
      <c r="K78" s="323"/>
    </row>
    <row r="79" spans="1:33" x14ac:dyDescent="0.25">
      <c r="A79" s="323"/>
      <c r="B79" s="323"/>
      <c r="C79" s="323"/>
      <c r="D79" s="323"/>
      <c r="E79" s="323"/>
      <c r="F79" s="323"/>
      <c r="G79" s="323"/>
      <c r="H79" s="323"/>
      <c r="I79" s="323"/>
      <c r="J79" s="323"/>
      <c r="K79" s="323"/>
    </row>
  </sheetData>
  <sheetProtection algorithmName="SHA-512" hashValue="ljpz+1YFn8gbXuSS8cW0wbreIDoZEdZUsppfKECfWR5QmXr1M9i0nAwdWOUiyI4MUNy52+lf/XJRUbYAwhvaSA==" saltValue="FRitgG/cOiaAc+mp6E65Rg==" spinCount="100000" sheet="1" objects="1" scenarios="1"/>
  <mergeCells count="65">
    <mergeCell ref="B68:B71"/>
    <mergeCell ref="H48:H51"/>
    <mergeCell ref="A77:K79"/>
    <mergeCell ref="A53:A61"/>
    <mergeCell ref="B53:C53"/>
    <mergeCell ref="G53:G61"/>
    <mergeCell ref="H53:I53"/>
    <mergeCell ref="B54:B57"/>
    <mergeCell ref="H54:H57"/>
    <mergeCell ref="B58:B61"/>
    <mergeCell ref="H58:H61"/>
    <mergeCell ref="A63:A71"/>
    <mergeCell ref="B63:C63"/>
    <mergeCell ref="G63:G71"/>
    <mergeCell ref="H63:I63"/>
    <mergeCell ref="B64:B67"/>
    <mergeCell ref="H64:H67"/>
    <mergeCell ref="H68:H71"/>
    <mergeCell ref="A33:A41"/>
    <mergeCell ref="B33:C33"/>
    <mergeCell ref="G33:G41"/>
    <mergeCell ref="H33:I33"/>
    <mergeCell ref="B34:B37"/>
    <mergeCell ref="H34:H37"/>
    <mergeCell ref="B38:B41"/>
    <mergeCell ref="H38:H41"/>
    <mergeCell ref="A43:A51"/>
    <mergeCell ref="B43:C43"/>
    <mergeCell ref="G43:G51"/>
    <mergeCell ref="H43:I43"/>
    <mergeCell ref="B44:B47"/>
    <mergeCell ref="H44:H47"/>
    <mergeCell ref="B48:B51"/>
    <mergeCell ref="A23:A31"/>
    <mergeCell ref="B23:C23"/>
    <mergeCell ref="G23:G31"/>
    <mergeCell ref="H23:I23"/>
    <mergeCell ref="B24:B27"/>
    <mergeCell ref="H24:H27"/>
    <mergeCell ref="B28:B31"/>
    <mergeCell ref="H28:H31"/>
    <mergeCell ref="A1:K1"/>
    <mergeCell ref="A2:K2"/>
    <mergeCell ref="K21:K22"/>
    <mergeCell ref="A10:A18"/>
    <mergeCell ref="B10:C10"/>
    <mergeCell ref="G10:G18"/>
    <mergeCell ref="H10:I10"/>
    <mergeCell ref="B11:B14"/>
    <mergeCell ref="H11:H14"/>
    <mergeCell ref="B15:B18"/>
    <mergeCell ref="H15:H18"/>
    <mergeCell ref="A21:C22"/>
    <mergeCell ref="D21:D22"/>
    <mergeCell ref="E21:E22"/>
    <mergeCell ref="G21:I22"/>
    <mergeCell ref="J21:J22"/>
    <mergeCell ref="A3:AH3"/>
    <mergeCell ref="A6:K6"/>
    <mergeCell ref="A8:C9"/>
    <mergeCell ref="D8:D9"/>
    <mergeCell ref="E8:E9"/>
    <mergeCell ref="G8:I9"/>
    <mergeCell ref="J8:J9"/>
    <mergeCell ref="K8:K9"/>
  </mergeCells>
  <hyperlinks>
    <hyperlink ref="L1" location="Inicio!A1" display="Ir a Tabla de contenido"/>
  </hyperlinks>
  <pageMargins left="0.7" right="0.7" top="0.75" bottom="0.75" header="0.3" footer="0.3"/>
  <pageSetup paperSize="9" scale="76" fitToHeight="0" orientation="landscape" r:id="rId1"/>
  <ignoredErrors>
    <ignoredError sqref="C13 C17 I13 I17 C26 C30 I26 I30 C36 C40 I40 I36 I46 I50 C46 C50 C60 C56 C66 C70 I70 I66 I60 I56" twoDigitTextYea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95"/>
  <sheetViews>
    <sheetView showGridLines="0" zoomScaleNormal="100" workbookViewId="0">
      <pane ySplit="5" topLeftCell="A6" activePane="bottomLeft" state="frozen"/>
      <selection pane="bottomLeft" activeCell="I11" sqref="I11"/>
    </sheetView>
  </sheetViews>
  <sheetFormatPr baseColWidth="10" defaultRowHeight="15" x14ac:dyDescent="0.25"/>
  <cols>
    <col min="1" max="7" width="18.28515625" style="21" customWidth="1"/>
    <col min="8" max="9" width="18.28515625" style="55" customWidth="1"/>
    <col min="12" max="12" width="12" customWidth="1"/>
    <col min="13" max="13" width="14.140625" style="6" customWidth="1"/>
  </cols>
  <sheetData>
    <row r="1" spans="1:13" ht="38.25" customHeight="1" x14ac:dyDescent="0.35">
      <c r="A1" s="324" t="s">
        <v>7</v>
      </c>
      <c r="B1" s="324"/>
      <c r="C1" s="324"/>
      <c r="D1" s="324"/>
      <c r="E1" s="324"/>
      <c r="F1" s="324"/>
      <c r="G1" s="78" t="s">
        <v>63</v>
      </c>
      <c r="H1" s="201"/>
      <c r="I1" s="201"/>
    </row>
    <row r="2" spans="1:13" ht="27.75" customHeight="1" thickBot="1" x14ac:dyDescent="0.45">
      <c r="A2" s="202" t="s">
        <v>242</v>
      </c>
      <c r="B2" s="202"/>
      <c r="C2" s="202"/>
      <c r="D2" s="202"/>
      <c r="E2" s="202"/>
      <c r="F2" s="128"/>
      <c r="G2" s="128"/>
      <c r="H2" s="202"/>
      <c r="I2" s="202"/>
    </row>
    <row r="3" spans="1:13" ht="31.5" customHeight="1" thickTop="1" x14ac:dyDescent="0.4">
      <c r="A3" s="203" t="s">
        <v>68</v>
      </c>
      <c r="B3" s="203"/>
      <c r="C3" s="203"/>
      <c r="D3" s="203"/>
      <c r="E3" s="203"/>
      <c r="F3" s="203"/>
      <c r="G3" s="128"/>
      <c r="H3" s="203"/>
      <c r="I3" s="203"/>
    </row>
    <row r="4" spans="1:13" ht="17.25" customHeight="1" x14ac:dyDescent="0.35">
      <c r="A4" s="198" t="s">
        <v>339</v>
      </c>
      <c r="B4" s="29"/>
      <c r="C4" s="29"/>
      <c r="D4" s="29"/>
      <c r="E4" s="29"/>
      <c r="F4" s="29"/>
      <c r="H4" s="39"/>
      <c r="I4" s="39"/>
    </row>
    <row r="5" spans="1:13" ht="49.5" customHeight="1" x14ac:dyDescent="0.25">
      <c r="A5" s="322" t="s">
        <v>344</v>
      </c>
      <c r="B5" s="322"/>
      <c r="C5" s="322"/>
      <c r="D5" s="322"/>
      <c r="E5" s="322"/>
      <c r="F5" s="322"/>
      <c r="G5" s="322"/>
      <c r="H5" s="322"/>
      <c r="I5" s="322"/>
    </row>
    <row r="6" spans="1:13" ht="161.25" customHeight="1" x14ac:dyDescent="0.25">
      <c r="A6" s="323" t="s">
        <v>345</v>
      </c>
      <c r="B6" s="323"/>
      <c r="C6" s="323"/>
      <c r="D6" s="323"/>
      <c r="E6" s="323"/>
      <c r="F6" s="323"/>
      <c r="G6" s="323"/>
      <c r="H6" s="323"/>
      <c r="I6" s="323"/>
    </row>
    <row r="7" spans="1:13" ht="31.5" x14ac:dyDescent="0.25">
      <c r="A7" s="132" t="s">
        <v>251</v>
      </c>
      <c r="F7" s="22"/>
      <c r="H7" s="23"/>
      <c r="I7" s="23"/>
    </row>
    <row r="8" spans="1:13" ht="8.25" customHeight="1" x14ac:dyDescent="0.25">
      <c r="A8" s="40"/>
      <c r="B8" s="41"/>
      <c r="C8" s="41"/>
      <c r="D8" s="41"/>
      <c r="E8" s="41"/>
      <c r="F8" s="22"/>
      <c r="H8" s="23"/>
      <c r="I8" s="23"/>
    </row>
    <row r="9" spans="1:13" ht="32.25" customHeight="1" x14ac:dyDescent="0.25">
      <c r="A9" s="242" t="s">
        <v>260</v>
      </c>
      <c r="B9" s="242" t="s">
        <v>72</v>
      </c>
      <c r="C9" s="242" t="s">
        <v>73</v>
      </c>
      <c r="D9" s="242" t="s">
        <v>223</v>
      </c>
      <c r="E9" s="242" t="s">
        <v>224</v>
      </c>
      <c r="F9" s="242" t="s">
        <v>91</v>
      </c>
      <c r="G9" s="242" t="s">
        <v>92</v>
      </c>
      <c r="H9" s="242" t="s">
        <v>90</v>
      </c>
      <c r="I9" s="242" t="s">
        <v>89</v>
      </c>
    </row>
    <row r="10" spans="1:13" ht="17.25" customHeight="1" x14ac:dyDescent="0.25">
      <c r="A10" s="345" t="s">
        <v>50</v>
      </c>
      <c r="B10" s="342" t="s">
        <v>74</v>
      </c>
      <c r="C10" s="112" t="s">
        <v>319</v>
      </c>
      <c r="D10" s="79">
        <v>0</v>
      </c>
      <c r="E10" s="79">
        <v>0</v>
      </c>
      <c r="F10" s="80">
        <v>0</v>
      </c>
      <c r="G10" s="80">
        <v>0</v>
      </c>
      <c r="H10" s="79">
        <v>0</v>
      </c>
      <c r="I10" s="79">
        <v>0</v>
      </c>
    </row>
    <row r="11" spans="1:13" ht="17.25" customHeight="1" x14ac:dyDescent="0.25">
      <c r="A11" s="346"/>
      <c r="B11" s="343"/>
      <c r="C11" s="112" t="s">
        <v>70</v>
      </c>
      <c r="D11" s="42"/>
      <c r="E11" s="42"/>
      <c r="F11" s="43" t="str">
        <f>IFERROR(F10/SUM(D10,E10),"")</f>
        <v/>
      </c>
      <c r="G11" s="43" t="str">
        <f>IFERROR(G10/SUM(D10,E10),"")</f>
        <v/>
      </c>
      <c r="H11" s="43" t="str">
        <f>IFERROR(H10/SUM(D10,E10),"")</f>
        <v/>
      </c>
      <c r="I11" s="43" t="str">
        <f>IFERROR(I10/SUM(D10,E10),"")</f>
        <v/>
      </c>
    </row>
    <row r="12" spans="1:13" ht="17.25" customHeight="1" x14ac:dyDescent="0.25">
      <c r="A12" s="346"/>
      <c r="B12" s="342" t="s">
        <v>75</v>
      </c>
      <c r="C12" s="112" t="s">
        <v>320</v>
      </c>
      <c r="D12" s="79">
        <v>0</v>
      </c>
      <c r="E12" s="79">
        <v>0</v>
      </c>
      <c r="F12" s="80">
        <v>0</v>
      </c>
      <c r="G12" s="80">
        <v>0</v>
      </c>
      <c r="H12" s="79">
        <v>0</v>
      </c>
      <c r="I12" s="79">
        <v>0</v>
      </c>
    </row>
    <row r="13" spans="1:13" ht="17.25" customHeight="1" x14ac:dyDescent="0.25">
      <c r="A13" s="346"/>
      <c r="B13" s="343"/>
      <c r="C13" s="112" t="s">
        <v>70</v>
      </c>
      <c r="D13" s="42"/>
      <c r="E13" s="42"/>
      <c r="F13" s="43" t="str">
        <f>IFERROR(F12/SUM(D12,E12),"")</f>
        <v/>
      </c>
      <c r="G13" s="43" t="str">
        <f>IFERROR(G12/SUM(D12,E12),"")</f>
        <v/>
      </c>
      <c r="H13" s="43" t="str">
        <f>IFERROR(H12/SUM(D12,E12),"")</f>
        <v/>
      </c>
      <c r="I13" s="43" t="str">
        <f>IFERROR(I12/SUM(D12,E12),"")</f>
        <v/>
      </c>
    </row>
    <row r="14" spans="1:13" ht="17.25" customHeight="1" x14ac:dyDescent="0.25">
      <c r="A14" s="346"/>
      <c r="B14" s="342" t="s">
        <v>76</v>
      </c>
      <c r="C14" s="112" t="s">
        <v>320</v>
      </c>
      <c r="D14" s="79">
        <v>0</v>
      </c>
      <c r="E14" s="79">
        <v>0</v>
      </c>
      <c r="F14" s="80">
        <v>0</v>
      </c>
      <c r="G14" s="80">
        <v>0</v>
      </c>
      <c r="H14" s="79">
        <v>0</v>
      </c>
      <c r="I14" s="79">
        <v>0</v>
      </c>
      <c r="M14"/>
    </row>
    <row r="15" spans="1:13" ht="17.25" customHeight="1" thickBot="1" x14ac:dyDescent="0.3">
      <c r="A15" s="346"/>
      <c r="B15" s="348"/>
      <c r="C15" s="113" t="s">
        <v>70</v>
      </c>
      <c r="D15" s="44"/>
      <c r="E15" s="44"/>
      <c r="F15" s="43" t="str">
        <f>IFERROR(F14/SUM(D14,E14),"")</f>
        <v/>
      </c>
      <c r="G15" s="43" t="str">
        <f>IFERROR(G14/SUM(D14,E14),"")</f>
        <v/>
      </c>
      <c r="H15" s="43" t="str">
        <f>IFERROR(H14/SUM(D14,E14),"")</f>
        <v/>
      </c>
      <c r="I15" s="43" t="str">
        <f>IFERROR(I14/SUM(D14,E14),"")</f>
        <v/>
      </c>
      <c r="M15"/>
    </row>
    <row r="16" spans="1:13" ht="17.25" customHeight="1" thickTop="1" x14ac:dyDescent="0.25">
      <c r="A16" s="346"/>
      <c r="B16" s="344" t="s">
        <v>88</v>
      </c>
      <c r="C16" s="114" t="s">
        <v>320</v>
      </c>
      <c r="D16" s="45">
        <f t="shared" ref="D16:I16" si="0">SUM(D10,D12,D14)</f>
        <v>0</v>
      </c>
      <c r="E16" s="45">
        <f t="shared" si="0"/>
        <v>0</v>
      </c>
      <c r="F16" s="46">
        <f>SUM(F10,F12,F14)</f>
        <v>0</v>
      </c>
      <c r="G16" s="46">
        <f>SUM(G10,G12,G14)</f>
        <v>0</v>
      </c>
      <c r="H16" s="45">
        <f>SUM(H10,H12,H14)</f>
        <v>0</v>
      </c>
      <c r="I16" s="45">
        <f t="shared" si="0"/>
        <v>0</v>
      </c>
      <c r="M16"/>
    </row>
    <row r="17" spans="1:13" ht="17.25" customHeight="1" x14ac:dyDescent="0.25">
      <c r="A17" s="347"/>
      <c r="B17" s="343"/>
      <c r="C17" s="115" t="s">
        <v>70</v>
      </c>
      <c r="D17" s="47"/>
      <c r="E17" s="47"/>
      <c r="F17" s="48" t="str">
        <f>IFERROR(F16/SUM(D16,E16),"")</f>
        <v/>
      </c>
      <c r="G17" s="48" t="str">
        <f>IFERROR(G16/SUM(D16,E16),"")</f>
        <v/>
      </c>
      <c r="H17" s="48" t="str">
        <f>IFERROR(H16/SUM(D16,E16),"")</f>
        <v/>
      </c>
      <c r="I17" s="48" t="str">
        <f>IFERROR(I16/SUM(D16,E16),"")</f>
        <v/>
      </c>
      <c r="M17"/>
    </row>
    <row r="18" spans="1:13" ht="4.5" customHeight="1" x14ac:dyDescent="0.25">
      <c r="A18" s="49"/>
      <c r="B18" s="111"/>
      <c r="C18" s="51"/>
      <c r="D18" s="52"/>
      <c r="E18" s="52"/>
      <c r="F18" s="52"/>
      <c r="G18" s="52"/>
      <c r="H18" s="52"/>
      <c r="I18" s="52"/>
      <c r="M18"/>
    </row>
    <row r="19" spans="1:13" ht="17.25" customHeight="1" x14ac:dyDescent="0.25">
      <c r="A19" s="353" t="s">
        <v>51</v>
      </c>
      <c r="B19" s="342" t="s">
        <v>77</v>
      </c>
      <c r="C19" s="116" t="s">
        <v>71</v>
      </c>
      <c r="D19" s="79">
        <v>0</v>
      </c>
      <c r="E19" s="79">
        <v>0</v>
      </c>
      <c r="F19" s="80">
        <v>0</v>
      </c>
      <c r="G19" s="80">
        <v>0</v>
      </c>
      <c r="H19" s="79">
        <v>0</v>
      </c>
      <c r="I19" s="79">
        <v>0</v>
      </c>
      <c r="M19"/>
    </row>
    <row r="20" spans="1:13" ht="17.25" customHeight="1" x14ac:dyDescent="0.25">
      <c r="A20" s="354"/>
      <c r="B20" s="343"/>
      <c r="C20" s="112" t="s">
        <v>70</v>
      </c>
      <c r="D20" s="42"/>
      <c r="E20" s="42"/>
      <c r="F20" s="43" t="str">
        <f>IFERROR(F19/SUM(D19,E19),"")</f>
        <v/>
      </c>
      <c r="G20" s="43" t="str">
        <f>IFERROR(G19/SUM(D19,E19),"")</f>
        <v/>
      </c>
      <c r="H20" s="43" t="str">
        <f>IFERROR(H19/SUM(D19,E19),"")</f>
        <v/>
      </c>
      <c r="I20" s="43" t="str">
        <f>IFERROR(I19/SUM(D19,E19),"")</f>
        <v/>
      </c>
      <c r="M20"/>
    </row>
    <row r="21" spans="1:13" ht="17.25" customHeight="1" x14ac:dyDescent="0.25">
      <c r="A21" s="354"/>
      <c r="B21" s="342" t="s">
        <v>78</v>
      </c>
      <c r="C21" s="112" t="s">
        <v>320</v>
      </c>
      <c r="D21" s="79">
        <v>0</v>
      </c>
      <c r="E21" s="79">
        <v>0</v>
      </c>
      <c r="F21" s="80">
        <v>0</v>
      </c>
      <c r="G21" s="80">
        <v>0</v>
      </c>
      <c r="H21" s="79">
        <v>0</v>
      </c>
      <c r="I21" s="79">
        <v>0</v>
      </c>
      <c r="M21"/>
    </row>
    <row r="22" spans="1:13" ht="17.25" customHeight="1" x14ac:dyDescent="0.25">
      <c r="A22" s="354"/>
      <c r="B22" s="343"/>
      <c r="C22" s="112" t="s">
        <v>70</v>
      </c>
      <c r="D22" s="42"/>
      <c r="E22" s="42"/>
      <c r="F22" s="43" t="str">
        <f>IFERROR(F21/SUM(D21,E21),"")</f>
        <v/>
      </c>
      <c r="G22" s="43" t="str">
        <f>IFERROR(G21/SUM(D21,E21),"")</f>
        <v/>
      </c>
      <c r="H22" s="43" t="str">
        <f>IFERROR(H21/SUM(D21,E21),"")</f>
        <v/>
      </c>
      <c r="I22" s="43" t="str">
        <f>IFERROR(I21/SUM(D21,E21),"")</f>
        <v/>
      </c>
      <c r="M22"/>
    </row>
    <row r="23" spans="1:13" ht="17.25" customHeight="1" x14ac:dyDescent="0.25">
      <c r="A23" s="354"/>
      <c r="B23" s="342" t="s">
        <v>79</v>
      </c>
      <c r="C23" s="112" t="s">
        <v>320</v>
      </c>
      <c r="D23" s="79">
        <v>0</v>
      </c>
      <c r="E23" s="79">
        <v>0</v>
      </c>
      <c r="F23" s="80">
        <v>0</v>
      </c>
      <c r="G23" s="80">
        <v>0</v>
      </c>
      <c r="H23" s="79">
        <v>0</v>
      </c>
      <c r="I23" s="79">
        <v>0</v>
      </c>
      <c r="M23"/>
    </row>
    <row r="24" spans="1:13" ht="17.25" customHeight="1" x14ac:dyDescent="0.25">
      <c r="A24" s="354"/>
      <c r="B24" s="343"/>
      <c r="C24" s="112" t="s">
        <v>70</v>
      </c>
      <c r="D24" s="42"/>
      <c r="E24" s="42"/>
      <c r="F24" s="43" t="str">
        <f>IFERROR(F23/SUM(D23,E23),"")</f>
        <v/>
      </c>
      <c r="G24" s="43" t="str">
        <f>IFERROR(G23/SUM(D23,E23),"")</f>
        <v/>
      </c>
      <c r="H24" s="43" t="str">
        <f>IFERROR(H23/SUM(D23,E23),"")</f>
        <v/>
      </c>
      <c r="I24" s="43" t="str">
        <f>IFERROR(I23/SUM(D23,E23),"")</f>
        <v/>
      </c>
      <c r="M24"/>
    </row>
    <row r="25" spans="1:13" ht="17.25" customHeight="1" x14ac:dyDescent="0.25">
      <c r="A25" s="354"/>
      <c r="B25" s="342" t="s">
        <v>80</v>
      </c>
      <c r="C25" s="112" t="s">
        <v>71</v>
      </c>
      <c r="D25" s="79">
        <v>0</v>
      </c>
      <c r="E25" s="79">
        <v>0</v>
      </c>
      <c r="F25" s="80">
        <v>0</v>
      </c>
      <c r="G25" s="80">
        <v>0</v>
      </c>
      <c r="H25" s="79">
        <v>0</v>
      </c>
      <c r="I25" s="79">
        <v>0</v>
      </c>
      <c r="M25"/>
    </row>
    <row r="26" spans="1:13" ht="17.25" customHeight="1" x14ac:dyDescent="0.25">
      <c r="A26" s="354"/>
      <c r="B26" s="343"/>
      <c r="C26" s="112" t="s">
        <v>70</v>
      </c>
      <c r="D26" s="42"/>
      <c r="E26" s="42"/>
      <c r="F26" s="43" t="str">
        <f>IFERROR(F25/SUM(D25,E25),"")</f>
        <v/>
      </c>
      <c r="G26" s="43" t="str">
        <f>IFERROR(G25/SUM(D25,E25),"")</f>
        <v/>
      </c>
      <c r="H26" s="43" t="str">
        <f>IFERROR(H25/SUM(D25,E25),"")</f>
        <v/>
      </c>
      <c r="I26" s="43" t="str">
        <f>IFERROR(I25/SUM(D25,E25),"")</f>
        <v/>
      </c>
      <c r="M26"/>
    </row>
    <row r="27" spans="1:13" ht="17.25" customHeight="1" x14ac:dyDescent="0.25">
      <c r="A27" s="354"/>
      <c r="B27" s="342" t="s">
        <v>81</v>
      </c>
      <c r="C27" s="112" t="s">
        <v>320</v>
      </c>
      <c r="D27" s="79">
        <v>0</v>
      </c>
      <c r="E27" s="79">
        <v>0</v>
      </c>
      <c r="F27" s="80">
        <v>0</v>
      </c>
      <c r="G27" s="80">
        <v>0</v>
      </c>
      <c r="H27" s="79">
        <v>0</v>
      </c>
      <c r="I27" s="79">
        <v>0</v>
      </c>
      <c r="M27"/>
    </row>
    <row r="28" spans="1:13" ht="17.25" customHeight="1" x14ac:dyDescent="0.25">
      <c r="A28" s="354"/>
      <c r="B28" s="343"/>
      <c r="C28" s="112" t="s">
        <v>70</v>
      </c>
      <c r="D28" s="42"/>
      <c r="E28" s="42"/>
      <c r="F28" s="43" t="str">
        <f>IFERROR(F27/SUM(D27,E27),"")</f>
        <v/>
      </c>
      <c r="G28" s="43" t="str">
        <f>IFERROR(G27/SUM(D27,E27),"")</f>
        <v/>
      </c>
      <c r="H28" s="43" t="str">
        <f>IFERROR(H27/SUM(D27,E27),"")</f>
        <v/>
      </c>
      <c r="I28" s="43" t="str">
        <f>IFERROR(I27/SUM(D27,E27),"")</f>
        <v/>
      </c>
      <c r="M28"/>
    </row>
    <row r="29" spans="1:13" ht="17.25" customHeight="1" x14ac:dyDescent="0.25">
      <c r="A29" s="354"/>
      <c r="B29" s="342" t="s">
        <v>82</v>
      </c>
      <c r="C29" s="112" t="s">
        <v>320</v>
      </c>
      <c r="D29" s="79">
        <v>0</v>
      </c>
      <c r="E29" s="79">
        <v>0</v>
      </c>
      <c r="F29" s="80">
        <v>0</v>
      </c>
      <c r="G29" s="80">
        <v>0</v>
      </c>
      <c r="H29" s="79">
        <v>21</v>
      </c>
      <c r="I29" s="79">
        <v>0</v>
      </c>
      <c r="M29"/>
    </row>
    <row r="30" spans="1:13" ht="17.25" customHeight="1" thickBot="1" x14ac:dyDescent="0.3">
      <c r="A30" s="354"/>
      <c r="B30" s="348"/>
      <c r="C30" s="113" t="s">
        <v>70</v>
      </c>
      <c r="D30" s="44"/>
      <c r="E30" s="44"/>
      <c r="F30" s="43" t="str">
        <f>IFERROR(F29/SUM(D29,E29),"")</f>
        <v/>
      </c>
      <c r="G30" s="43" t="str">
        <f>IFERROR(G29/SUM(D29,E29),"")</f>
        <v/>
      </c>
      <c r="H30" s="43" t="str">
        <f>IFERROR(H29/SUM(D29,E29),"")</f>
        <v/>
      </c>
      <c r="I30" s="43" t="str">
        <f>IFERROR(I29/SUM(D29,E29),"")</f>
        <v/>
      </c>
      <c r="M30"/>
    </row>
    <row r="31" spans="1:13" ht="17.25" customHeight="1" thickTop="1" x14ac:dyDescent="0.25">
      <c r="A31" s="354"/>
      <c r="B31" s="344" t="s">
        <v>88</v>
      </c>
      <c r="C31" s="114" t="s">
        <v>69</v>
      </c>
      <c r="D31" s="45">
        <f t="shared" ref="D31:I31" si="1">SUM(D19,D21,D23,D25,D27,D29)</f>
        <v>0</v>
      </c>
      <c r="E31" s="45">
        <f t="shared" si="1"/>
        <v>0</v>
      </c>
      <c r="F31" s="45">
        <f>SUM(F19,F21,F23,F25,F27,F29)</f>
        <v>0</v>
      </c>
      <c r="G31" s="45">
        <f>SUM(G19,G21,G23,G25,G27,G29)</f>
        <v>0</v>
      </c>
      <c r="H31" s="45">
        <f>SUM(H19,H21,H23,H25,H27,H29)</f>
        <v>21</v>
      </c>
      <c r="I31" s="45">
        <f t="shared" si="1"/>
        <v>0</v>
      </c>
      <c r="M31"/>
    </row>
    <row r="32" spans="1:13" ht="17.25" customHeight="1" x14ac:dyDescent="0.25">
      <c r="A32" s="355"/>
      <c r="B32" s="343"/>
      <c r="C32" s="117" t="s">
        <v>70</v>
      </c>
      <c r="D32" s="47"/>
      <c r="E32" s="47"/>
      <c r="F32" s="48" t="str">
        <f>IFERROR(F31/SUM(D31,E31),"")</f>
        <v/>
      </c>
      <c r="G32" s="48" t="str">
        <f>IFERROR(G31/SUM(D31,E31),"")</f>
        <v/>
      </c>
      <c r="H32" s="48" t="str">
        <f>IFERROR(H31/SUM(D31,E31),"")</f>
        <v/>
      </c>
      <c r="I32" s="48" t="str">
        <f>IFERROR(I31/SUM(D31,E31),"")</f>
        <v/>
      </c>
      <c r="M32"/>
    </row>
    <row r="33" spans="1:17" ht="3.75" customHeight="1" x14ac:dyDescent="0.25">
      <c r="A33" s="49"/>
      <c r="B33" s="111"/>
      <c r="C33" s="51"/>
      <c r="D33" s="52"/>
      <c r="E33" s="52"/>
      <c r="F33" s="52"/>
      <c r="G33" s="52"/>
      <c r="H33" s="52"/>
      <c r="I33" s="52"/>
      <c r="M33"/>
    </row>
    <row r="34" spans="1:17" ht="17.25" customHeight="1" x14ac:dyDescent="0.25">
      <c r="A34" s="353" t="s">
        <v>52</v>
      </c>
      <c r="B34" s="342" t="s">
        <v>83</v>
      </c>
      <c r="C34" s="112" t="s">
        <v>319</v>
      </c>
      <c r="D34" s="79">
        <v>21</v>
      </c>
      <c r="E34" s="79">
        <v>0</v>
      </c>
      <c r="F34" s="80">
        <v>0</v>
      </c>
      <c r="G34" s="80">
        <v>0</v>
      </c>
      <c r="H34" s="79">
        <v>0</v>
      </c>
      <c r="I34" s="79">
        <v>0</v>
      </c>
      <c r="M34"/>
    </row>
    <row r="35" spans="1:17" ht="17.25" customHeight="1" x14ac:dyDescent="0.25">
      <c r="A35" s="354"/>
      <c r="B35" s="343"/>
      <c r="C35" s="112" t="s">
        <v>70</v>
      </c>
      <c r="D35" s="42"/>
      <c r="E35" s="42"/>
      <c r="F35" s="43">
        <f>IFERROR(F34/SUM(D34,E34),"")</f>
        <v>0</v>
      </c>
      <c r="G35" s="43">
        <f>IFERROR(G34/SUM(D34,E34),"")</f>
        <v>0</v>
      </c>
      <c r="H35" s="43">
        <f>IFERROR(H34/SUM(D34,E34),"")</f>
        <v>0</v>
      </c>
      <c r="I35" s="43">
        <f>IFERROR(I34/SUM(D34,E34),"")</f>
        <v>0</v>
      </c>
      <c r="M35"/>
    </row>
    <row r="36" spans="1:17" ht="17.25" customHeight="1" x14ac:dyDescent="0.25">
      <c r="A36" s="354"/>
      <c r="B36" s="342" t="s">
        <v>84</v>
      </c>
      <c r="C36" s="112" t="s">
        <v>69</v>
      </c>
      <c r="D36" s="79">
        <v>0</v>
      </c>
      <c r="E36" s="79">
        <v>0</v>
      </c>
      <c r="F36" s="80">
        <v>0</v>
      </c>
      <c r="G36" s="80">
        <v>0</v>
      </c>
      <c r="H36" s="79">
        <v>0</v>
      </c>
      <c r="I36" s="79">
        <v>0</v>
      </c>
      <c r="M36"/>
      <c r="Q36" s="110"/>
    </row>
    <row r="37" spans="1:17" ht="17.25" customHeight="1" x14ac:dyDescent="0.25">
      <c r="A37" s="354"/>
      <c r="B37" s="343"/>
      <c r="C37" s="112" t="s">
        <v>70</v>
      </c>
      <c r="D37" s="42"/>
      <c r="E37" s="42"/>
      <c r="F37" s="43" t="str">
        <f>IFERROR(F36/SUM(D36,E36),"")</f>
        <v/>
      </c>
      <c r="G37" s="43" t="str">
        <f>IFERROR(G36/SUM(D36,E36),"")</f>
        <v/>
      </c>
      <c r="H37" s="43" t="str">
        <f>IFERROR(H36/SUM(D36,E36),"")</f>
        <v/>
      </c>
      <c r="I37" s="43" t="str">
        <f>IFERROR(I36/SUM(D36,E36),"")</f>
        <v/>
      </c>
      <c r="M37"/>
    </row>
    <row r="38" spans="1:17" ht="17.25" customHeight="1" x14ac:dyDescent="0.25">
      <c r="A38" s="354"/>
      <c r="B38" s="342" t="s">
        <v>85</v>
      </c>
      <c r="C38" s="112" t="s">
        <v>69</v>
      </c>
      <c r="D38" s="79">
        <v>0</v>
      </c>
      <c r="E38" s="79">
        <v>0</v>
      </c>
      <c r="F38" s="80">
        <v>0</v>
      </c>
      <c r="G38" s="80">
        <v>0</v>
      </c>
      <c r="H38" s="79">
        <v>0</v>
      </c>
      <c r="I38" s="79">
        <v>0</v>
      </c>
      <c r="M38"/>
    </row>
    <row r="39" spans="1:17" ht="17.25" customHeight="1" x14ac:dyDescent="0.25">
      <c r="A39" s="354"/>
      <c r="B39" s="343"/>
      <c r="C39" s="112" t="s">
        <v>70</v>
      </c>
      <c r="D39" s="42"/>
      <c r="E39" s="42"/>
      <c r="F39" s="43" t="str">
        <f>IFERROR(F38/SUM(D38,E38),"")</f>
        <v/>
      </c>
      <c r="G39" s="43" t="str">
        <f>IFERROR(G38/SUM(D38,E38),"")</f>
        <v/>
      </c>
      <c r="H39" s="43" t="str">
        <f>IFERROR(H38/SUM(D38,E38),"")</f>
        <v/>
      </c>
      <c r="I39" s="43" t="str">
        <f>IFERROR(I38/SUM(D38,E38),"")</f>
        <v/>
      </c>
      <c r="M39"/>
    </row>
    <row r="40" spans="1:17" ht="17.25" customHeight="1" x14ac:dyDescent="0.25">
      <c r="A40" s="354"/>
      <c r="B40" s="342" t="s">
        <v>86</v>
      </c>
      <c r="C40" s="112" t="s">
        <v>69</v>
      </c>
      <c r="D40" s="79">
        <v>0</v>
      </c>
      <c r="E40" s="79">
        <v>0</v>
      </c>
      <c r="F40" s="80">
        <v>0</v>
      </c>
      <c r="G40" s="80">
        <v>0</v>
      </c>
      <c r="H40" s="79">
        <v>0</v>
      </c>
      <c r="I40" s="79">
        <v>0</v>
      </c>
      <c r="M40"/>
    </row>
    <row r="41" spans="1:17" ht="17.25" customHeight="1" x14ac:dyDescent="0.25">
      <c r="A41" s="354"/>
      <c r="B41" s="343"/>
      <c r="C41" s="112" t="s">
        <v>70</v>
      </c>
      <c r="D41" s="42"/>
      <c r="E41" s="42"/>
      <c r="F41" s="43" t="str">
        <f>IFERROR(F40/SUM(D40,E40),"")</f>
        <v/>
      </c>
      <c r="G41" s="43" t="str">
        <f>IFERROR(G40/SUM(D40,E40),"")</f>
        <v/>
      </c>
      <c r="H41" s="43" t="str">
        <f>IFERROR(H40/SUM(D40,E40),"")</f>
        <v/>
      </c>
      <c r="I41" s="43" t="str">
        <f>IFERROR(I40/SUM(D40,E40),"")</f>
        <v/>
      </c>
      <c r="M41"/>
    </row>
    <row r="42" spans="1:17" ht="17.25" customHeight="1" x14ac:dyDescent="0.25">
      <c r="A42" s="354"/>
      <c r="B42" s="342" t="s">
        <v>87</v>
      </c>
      <c r="C42" s="112" t="s">
        <v>320</v>
      </c>
      <c r="D42" s="79">
        <v>0</v>
      </c>
      <c r="E42" s="79">
        <v>0</v>
      </c>
      <c r="F42" s="80">
        <v>0</v>
      </c>
      <c r="G42" s="80">
        <v>0</v>
      </c>
      <c r="H42" s="79">
        <v>0</v>
      </c>
      <c r="I42" s="79">
        <v>0</v>
      </c>
      <c r="M42"/>
    </row>
    <row r="43" spans="1:17" ht="17.25" customHeight="1" thickBot="1" x14ac:dyDescent="0.3">
      <c r="A43" s="354"/>
      <c r="B43" s="348"/>
      <c r="C43" s="113" t="s">
        <v>70</v>
      </c>
      <c r="D43" s="44"/>
      <c r="E43" s="44"/>
      <c r="F43" s="43" t="str">
        <f>IFERROR(F42/SUM(D42,E42),"")</f>
        <v/>
      </c>
      <c r="G43" s="43" t="str">
        <f>IFERROR(G42/SUM(D42,E42),"")</f>
        <v/>
      </c>
      <c r="H43" s="43" t="str">
        <f>IFERROR(H42/SUM(D42,E42),"")</f>
        <v/>
      </c>
      <c r="I43" s="43" t="str">
        <f>IFERROR(I42/SUM(D42,E42),"")</f>
        <v/>
      </c>
      <c r="M43"/>
    </row>
    <row r="44" spans="1:17" ht="17.25" customHeight="1" thickTop="1" x14ac:dyDescent="0.25">
      <c r="A44" s="354"/>
      <c r="B44" s="344" t="s">
        <v>88</v>
      </c>
      <c r="C44" s="114" t="s">
        <v>320</v>
      </c>
      <c r="D44" s="45">
        <f t="shared" ref="D44:I44" si="2">SUM(D34,D36,D38,D40,D42)</f>
        <v>21</v>
      </c>
      <c r="E44" s="45">
        <f t="shared" si="2"/>
        <v>0</v>
      </c>
      <c r="F44" s="46">
        <f>SUM(F34,F36,F38,F40,F42)</f>
        <v>0</v>
      </c>
      <c r="G44" s="46">
        <f>SUM(G34,G36,G38,G40,G42)</f>
        <v>0</v>
      </c>
      <c r="H44" s="45">
        <f>SUM(H34,H36,H38,H40,H42)</f>
        <v>0</v>
      </c>
      <c r="I44" s="45">
        <f t="shared" si="2"/>
        <v>0</v>
      </c>
      <c r="M44"/>
    </row>
    <row r="45" spans="1:17" ht="17.25" customHeight="1" x14ac:dyDescent="0.25">
      <c r="A45" s="355"/>
      <c r="B45" s="343"/>
      <c r="C45" s="117" t="s">
        <v>70</v>
      </c>
      <c r="D45" s="47"/>
      <c r="E45" s="47"/>
      <c r="F45" s="48">
        <f>IFERROR(F44/SUM(D44,E44),"")</f>
        <v>0</v>
      </c>
      <c r="G45" s="48">
        <f>IFERROR(G44/SUM(D44,E44),"")</f>
        <v>0</v>
      </c>
      <c r="H45" s="48">
        <f>IFERROR(H44/SUM(D44,E44),"")</f>
        <v>0</v>
      </c>
      <c r="I45" s="48">
        <f>IFERROR(I44/SUM(D44,E44),"")</f>
        <v>0</v>
      </c>
      <c r="M45"/>
    </row>
    <row r="46" spans="1:17" ht="7.5" customHeight="1" x14ac:dyDescent="0.25">
      <c r="A46" s="49"/>
      <c r="B46" s="50"/>
      <c r="C46" s="51"/>
      <c r="D46" s="52"/>
      <c r="E46" s="52"/>
      <c r="F46" s="52"/>
      <c r="G46" s="52"/>
      <c r="H46" s="52"/>
      <c r="I46" s="52"/>
      <c r="M46"/>
    </row>
    <row r="47" spans="1:17" ht="17.25" customHeight="1" x14ac:dyDescent="0.25">
      <c r="A47" s="349" t="s">
        <v>349</v>
      </c>
      <c r="B47" s="350"/>
      <c r="C47" s="118" t="s">
        <v>69</v>
      </c>
      <c r="D47" s="45">
        <f>SUM(D16,D31,D44)</f>
        <v>21</v>
      </c>
      <c r="E47" s="45">
        <f>SUM(E16,E31,E44)</f>
        <v>0</v>
      </c>
      <c r="F47" s="45">
        <f>SUM(F16,F31,F44)</f>
        <v>0</v>
      </c>
      <c r="G47" s="45">
        <f>SUM(G16,G31,G44)</f>
        <v>0</v>
      </c>
      <c r="H47" s="45">
        <f>SUM(H16,H31,H44)</f>
        <v>21</v>
      </c>
      <c r="I47" s="45">
        <f t="shared" ref="I47" si="3">SUM(I16,I31,I44)</f>
        <v>0</v>
      </c>
      <c r="M47"/>
    </row>
    <row r="48" spans="1:17" ht="17.25" customHeight="1" x14ac:dyDescent="0.25">
      <c r="A48" s="351"/>
      <c r="B48" s="352"/>
      <c r="C48" s="119" t="s">
        <v>70</v>
      </c>
      <c r="D48" s="47"/>
      <c r="E48" s="47"/>
      <c r="F48" s="48">
        <f>IFERROR(F47/SUM(D47,E47),"")</f>
        <v>0</v>
      </c>
      <c r="G48" s="48">
        <f>IFERROR(G47/SUM(D47,E47),"")</f>
        <v>0</v>
      </c>
      <c r="H48" s="48">
        <f>IFERROR(H47/SUM(D47,E47),"")</f>
        <v>1</v>
      </c>
      <c r="I48" s="48">
        <f>IFERROR(I47/SUM(D47,E47),"")</f>
        <v>0</v>
      </c>
      <c r="M48"/>
    </row>
    <row r="49" spans="1:13" ht="17.25" customHeight="1" x14ac:dyDescent="0.25">
      <c r="A49" s="53"/>
      <c r="H49" s="21"/>
      <c r="I49" s="21"/>
      <c r="M49"/>
    </row>
    <row r="50" spans="1:13" ht="4.5" customHeight="1" x14ac:dyDescent="0.25">
      <c r="A50" s="54"/>
      <c r="H50" s="21"/>
      <c r="I50" s="21"/>
      <c r="M50"/>
    </row>
    <row r="51" spans="1:13" x14ac:dyDescent="0.25">
      <c r="A51" s="54"/>
      <c r="H51" s="21"/>
      <c r="I51" s="21"/>
      <c r="M51"/>
    </row>
    <row r="52" spans="1:13" x14ac:dyDescent="0.25">
      <c r="A52" s="129" t="s">
        <v>247</v>
      </c>
      <c r="H52" s="21"/>
      <c r="I52" s="21"/>
      <c r="M52"/>
    </row>
    <row r="53" spans="1:13" x14ac:dyDescent="0.25">
      <c r="A53" s="54" t="s">
        <v>243</v>
      </c>
      <c r="H53" s="21"/>
      <c r="I53" s="21"/>
      <c r="M53"/>
    </row>
    <row r="54" spans="1:13" x14ac:dyDescent="0.25">
      <c r="A54" s="54" t="s">
        <v>244</v>
      </c>
      <c r="H54" s="21"/>
      <c r="I54" s="21"/>
      <c r="M54"/>
    </row>
    <row r="55" spans="1:13" x14ac:dyDescent="0.25">
      <c r="A55" s="54" t="s">
        <v>245</v>
      </c>
      <c r="H55" s="21"/>
      <c r="I55" s="21"/>
      <c r="M55"/>
    </row>
    <row r="56" spans="1:13" x14ac:dyDescent="0.25">
      <c r="A56" s="54" t="s">
        <v>246</v>
      </c>
      <c r="H56" s="21"/>
      <c r="I56" s="21"/>
      <c r="M56"/>
    </row>
    <row r="57" spans="1:13" x14ac:dyDescent="0.25">
      <c r="A57" s="54"/>
      <c r="H57" s="21"/>
      <c r="I57" s="21"/>
      <c r="M57"/>
    </row>
    <row r="58" spans="1:13" x14ac:dyDescent="0.25">
      <c r="A58" s="54"/>
      <c r="H58" s="21"/>
      <c r="I58" s="21"/>
      <c r="M58"/>
    </row>
    <row r="59" spans="1:13" x14ac:dyDescent="0.25">
      <c r="A59" s="54"/>
      <c r="H59" s="21"/>
      <c r="I59" s="21"/>
      <c r="M59"/>
    </row>
    <row r="60" spans="1:13" x14ac:dyDescent="0.25">
      <c r="A60" s="54"/>
      <c r="H60" s="21"/>
      <c r="I60" s="21"/>
      <c r="M60"/>
    </row>
    <row r="61" spans="1:13" x14ac:dyDescent="0.25">
      <c r="A61" s="54"/>
      <c r="H61" s="21"/>
      <c r="I61" s="21"/>
      <c r="M61"/>
    </row>
    <row r="62" spans="1:13" x14ac:dyDescent="0.25">
      <c r="A62" s="54"/>
      <c r="H62" s="21"/>
      <c r="I62" s="21"/>
      <c r="M62"/>
    </row>
    <row r="63" spans="1:13" x14ac:dyDescent="0.25">
      <c r="A63" s="54"/>
      <c r="H63" s="21"/>
      <c r="I63" s="21"/>
      <c r="M63"/>
    </row>
    <row r="64" spans="1:13" x14ac:dyDescent="0.25">
      <c r="A64" s="54"/>
      <c r="H64" s="21"/>
      <c r="I64" s="21"/>
      <c r="M64"/>
    </row>
    <row r="65" spans="1:13" x14ac:dyDescent="0.25">
      <c r="A65" s="54"/>
      <c r="H65" s="21"/>
      <c r="I65" s="21"/>
      <c r="M65"/>
    </row>
    <row r="66" spans="1:13" x14ac:dyDescent="0.25">
      <c r="A66" s="54"/>
      <c r="H66" s="21"/>
      <c r="I66" s="21"/>
      <c r="M66"/>
    </row>
    <row r="67" spans="1:13" x14ac:dyDescent="0.25">
      <c r="A67" s="54"/>
      <c r="H67" s="21"/>
      <c r="I67" s="21"/>
      <c r="M67"/>
    </row>
    <row r="68" spans="1:13" x14ac:dyDescent="0.25">
      <c r="A68" s="54"/>
      <c r="H68" s="21"/>
      <c r="I68" s="21"/>
      <c r="M68"/>
    </row>
    <row r="69" spans="1:13" x14ac:dyDescent="0.25">
      <c r="A69" s="54"/>
      <c r="H69" s="21"/>
      <c r="I69" s="21"/>
      <c r="M69"/>
    </row>
    <row r="70" spans="1:13" x14ac:dyDescent="0.25">
      <c r="A70" s="54"/>
      <c r="H70" s="21"/>
      <c r="I70" s="21"/>
      <c r="M70"/>
    </row>
    <row r="71" spans="1:13" x14ac:dyDescent="0.25">
      <c r="A71" s="54"/>
      <c r="H71" s="21"/>
      <c r="I71" s="21"/>
      <c r="M71"/>
    </row>
    <row r="72" spans="1:13" x14ac:dyDescent="0.25">
      <c r="A72" s="54"/>
      <c r="H72" s="21"/>
      <c r="I72" s="21"/>
      <c r="M72"/>
    </row>
    <row r="73" spans="1:13" x14ac:dyDescent="0.25">
      <c r="A73" s="54"/>
      <c r="H73" s="21"/>
      <c r="I73" s="21"/>
      <c r="M73"/>
    </row>
    <row r="74" spans="1:13" x14ac:dyDescent="0.25">
      <c r="A74" s="54"/>
      <c r="H74" s="21"/>
      <c r="I74" s="21"/>
      <c r="M74"/>
    </row>
    <row r="75" spans="1:13" x14ac:dyDescent="0.25">
      <c r="A75" s="54"/>
      <c r="H75" s="21"/>
      <c r="I75" s="21"/>
      <c r="M75"/>
    </row>
    <row r="76" spans="1:13" x14ac:dyDescent="0.25">
      <c r="A76" s="54"/>
      <c r="H76" s="21"/>
      <c r="I76" s="21"/>
      <c r="M76"/>
    </row>
    <row r="77" spans="1:13" x14ac:dyDescent="0.25">
      <c r="A77" s="54"/>
      <c r="H77" s="21"/>
      <c r="I77" s="21"/>
      <c r="M77"/>
    </row>
    <row r="78" spans="1:13" x14ac:dyDescent="0.25">
      <c r="A78" s="54"/>
      <c r="H78" s="21"/>
      <c r="I78" s="21"/>
      <c r="M78"/>
    </row>
    <row r="79" spans="1:13" x14ac:dyDescent="0.25">
      <c r="A79" s="54"/>
      <c r="H79" s="21"/>
      <c r="I79" s="21"/>
      <c r="M79"/>
    </row>
    <row r="80" spans="1:13" x14ac:dyDescent="0.25">
      <c r="A80" s="54"/>
      <c r="H80" s="21"/>
      <c r="I80" s="21"/>
      <c r="M80"/>
    </row>
    <row r="81" spans="1:13" x14ac:dyDescent="0.25">
      <c r="A81" s="54"/>
      <c r="H81" s="21"/>
      <c r="I81" s="21"/>
      <c r="M81"/>
    </row>
    <row r="82" spans="1:13" x14ac:dyDescent="0.25">
      <c r="A82" s="54"/>
      <c r="H82" s="21"/>
      <c r="I82" s="21"/>
      <c r="M82"/>
    </row>
    <row r="83" spans="1:13" x14ac:dyDescent="0.25">
      <c r="A83" s="54"/>
      <c r="H83" s="21"/>
      <c r="I83" s="21"/>
      <c r="M83"/>
    </row>
    <row r="84" spans="1:13" x14ac:dyDescent="0.25">
      <c r="A84" s="54"/>
      <c r="H84" s="21"/>
      <c r="I84" s="21"/>
      <c r="M84"/>
    </row>
    <row r="85" spans="1:13" x14ac:dyDescent="0.25">
      <c r="A85" s="54"/>
      <c r="H85" s="21"/>
      <c r="I85" s="21"/>
      <c r="M85"/>
    </row>
    <row r="86" spans="1:13" x14ac:dyDescent="0.25">
      <c r="A86" s="54"/>
      <c r="H86" s="21"/>
      <c r="I86" s="21"/>
      <c r="M86"/>
    </row>
    <row r="87" spans="1:13" x14ac:dyDescent="0.25">
      <c r="A87" s="54"/>
      <c r="H87" s="21"/>
      <c r="I87" s="21"/>
      <c r="M87"/>
    </row>
    <row r="88" spans="1:13" x14ac:dyDescent="0.25">
      <c r="A88" s="54"/>
      <c r="H88" s="21"/>
      <c r="I88" s="21"/>
      <c r="M88"/>
    </row>
    <row r="89" spans="1:13" x14ac:dyDescent="0.25">
      <c r="A89" s="54"/>
      <c r="H89" s="21"/>
      <c r="I89" s="21"/>
      <c r="M89"/>
    </row>
    <row r="90" spans="1:13" x14ac:dyDescent="0.25">
      <c r="A90" s="54"/>
      <c r="H90" s="21"/>
      <c r="I90" s="21"/>
      <c r="M90"/>
    </row>
    <row r="91" spans="1:13" x14ac:dyDescent="0.25">
      <c r="A91" s="54"/>
      <c r="H91" s="21"/>
      <c r="I91" s="21"/>
      <c r="M91"/>
    </row>
    <row r="92" spans="1:13" x14ac:dyDescent="0.25">
      <c r="A92" s="54"/>
      <c r="H92" s="21"/>
      <c r="I92" s="21"/>
      <c r="M92"/>
    </row>
    <row r="93" spans="1:13" x14ac:dyDescent="0.25">
      <c r="A93" s="54"/>
      <c r="H93" s="21"/>
      <c r="I93" s="21"/>
      <c r="M93"/>
    </row>
    <row r="94" spans="1:13" x14ac:dyDescent="0.25">
      <c r="A94" s="54"/>
      <c r="H94" s="21"/>
      <c r="I94" s="21"/>
      <c r="M94"/>
    </row>
    <row r="95" spans="1:13" x14ac:dyDescent="0.25">
      <c r="A95" s="54"/>
      <c r="H95" s="21"/>
      <c r="I95" s="21"/>
      <c r="M95"/>
    </row>
  </sheetData>
  <sheetProtection algorithmName="SHA-512" hashValue="Otkckfga2IEG5X9ClpjYmP9ndl+J+CenDgANrbwtlU9eS6NBU9ULdN4sI6L1baHVlzY3pNoP4GfIEVZkDHPP2w==" saltValue="UeXjeIKRFtGMF1EcN5SdLg==" spinCount="100000" sheet="1" objects="1" scenarios="1"/>
  <dataConsolidate/>
  <mergeCells count="24">
    <mergeCell ref="A1:F1"/>
    <mergeCell ref="A6:I6"/>
    <mergeCell ref="A47:B48"/>
    <mergeCell ref="B40:B41"/>
    <mergeCell ref="B44:B45"/>
    <mergeCell ref="A34:A45"/>
    <mergeCell ref="B42:B43"/>
    <mergeCell ref="A19:A32"/>
    <mergeCell ref="B19:B20"/>
    <mergeCell ref="B21:B22"/>
    <mergeCell ref="B23:B24"/>
    <mergeCell ref="B25:B26"/>
    <mergeCell ref="B27:B28"/>
    <mergeCell ref="B31:B32"/>
    <mergeCell ref="B38:B39"/>
    <mergeCell ref="B29:B30"/>
    <mergeCell ref="B34:B35"/>
    <mergeCell ref="B16:B17"/>
    <mergeCell ref="B36:B37"/>
    <mergeCell ref="A5:I5"/>
    <mergeCell ref="B12:B13"/>
    <mergeCell ref="B10:B11"/>
    <mergeCell ref="A10:A17"/>
    <mergeCell ref="B14:B15"/>
  </mergeCells>
  <dataValidations count="1">
    <dataValidation type="whole" operator="greaterThanOrEqual" allowBlank="1" showInputMessage="1" showErrorMessage="1" sqref="D10:I10 D16:I16 D47:I47 D42:I42 D40:I40 D38:I38 D36:I36 D34:I34 D29:I29 D27:I27 D25:I25 D23:I23 D21:I21 D19:I19 D44:I44 D14:I14 D12:I12">
      <formula1>0</formula1>
    </dataValidation>
  </dataValidations>
  <hyperlinks>
    <hyperlink ref="G1" location="Inicio!A1" display="Ir a Tabla de contenido"/>
  </hyperlinks>
  <pageMargins left="0.49" right="0.17" top="0.75" bottom="0.75" header="0.3" footer="0.3"/>
  <pageSetup paperSize="9" scale="57" fitToHeight="0" orientation="portrait" r:id="rId1"/>
  <ignoredErrors>
    <ignoredError sqref="G16:I16 G31:I31 G44:I44 F16 F31 F44"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BS118"/>
  <sheetViews>
    <sheetView showGridLines="0" zoomScaleNormal="100" workbookViewId="0">
      <pane ySplit="7" topLeftCell="A8" activePane="bottomLeft" state="frozen"/>
      <selection pane="bottomLeft" sqref="A1:U1"/>
    </sheetView>
  </sheetViews>
  <sheetFormatPr baseColWidth="10" defaultRowHeight="15" x14ac:dyDescent="0.25"/>
  <cols>
    <col min="1" max="12" width="6.7109375" style="21" customWidth="1"/>
    <col min="13" max="13" width="12.5703125" style="21" customWidth="1"/>
    <col min="14" max="22" width="6.7109375" style="21" customWidth="1"/>
    <col min="23" max="23" width="6.7109375" style="10" customWidth="1"/>
    <col min="24" max="24" width="0" style="10" hidden="1" customWidth="1"/>
    <col min="25" max="27" width="11.42578125" style="10"/>
  </cols>
  <sheetData>
    <row r="1" spans="1:71" ht="36" customHeight="1" x14ac:dyDescent="0.35">
      <c r="A1" s="324" t="s">
        <v>8</v>
      </c>
      <c r="B1" s="324"/>
      <c r="C1" s="324"/>
      <c r="D1" s="324"/>
      <c r="E1" s="324"/>
      <c r="F1" s="324"/>
      <c r="G1" s="324"/>
      <c r="H1" s="324"/>
      <c r="I1" s="324"/>
      <c r="J1" s="324"/>
      <c r="K1" s="324"/>
      <c r="L1" s="324"/>
      <c r="M1" s="324"/>
      <c r="N1" s="324"/>
      <c r="O1" s="324"/>
      <c r="P1" s="324"/>
      <c r="Q1" s="324"/>
      <c r="R1" s="324"/>
      <c r="S1" s="324"/>
      <c r="T1" s="324"/>
      <c r="U1" s="324"/>
      <c r="V1" s="58" t="s">
        <v>63</v>
      </c>
      <c r="X1" s="10">
        <v>1</v>
      </c>
    </row>
    <row r="2" spans="1:71" ht="24.75" customHeight="1" thickBot="1" x14ac:dyDescent="0.4">
      <c r="A2" s="390" t="s">
        <v>248</v>
      </c>
      <c r="B2" s="390"/>
      <c r="C2" s="390"/>
      <c r="D2" s="390"/>
      <c r="E2" s="390"/>
      <c r="F2" s="390"/>
      <c r="G2" s="390"/>
      <c r="H2" s="390"/>
      <c r="I2" s="390"/>
      <c r="J2" s="390"/>
      <c r="K2" s="390"/>
      <c r="L2" s="390"/>
      <c r="M2" s="390"/>
      <c r="N2" s="390"/>
      <c r="O2" s="390"/>
      <c r="P2" s="390"/>
      <c r="Q2" s="390"/>
      <c r="R2" s="390"/>
      <c r="S2" s="390"/>
      <c r="T2" s="390"/>
      <c r="U2" s="390"/>
      <c r="V2" s="130"/>
      <c r="W2" s="130"/>
      <c r="X2" s="130"/>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row>
    <row r="3" spans="1:71" ht="24.75" customHeight="1" thickTop="1" x14ac:dyDescent="0.4">
      <c r="A3" s="386" t="s">
        <v>95</v>
      </c>
      <c r="B3" s="386"/>
      <c r="C3" s="386"/>
      <c r="D3" s="386"/>
      <c r="E3" s="386"/>
      <c r="F3" s="386"/>
      <c r="G3" s="386"/>
      <c r="H3" s="386"/>
      <c r="I3" s="386"/>
      <c r="J3" s="386"/>
      <c r="K3" s="386"/>
      <c r="L3" s="386"/>
      <c r="M3" s="386"/>
      <c r="N3" s="386"/>
      <c r="O3" s="386"/>
      <c r="P3" s="386"/>
      <c r="Q3" s="386"/>
      <c r="R3" s="386"/>
      <c r="S3" s="386"/>
      <c r="T3" s="386"/>
      <c r="U3" s="386"/>
      <c r="V3" s="386"/>
      <c r="X3" s="10">
        <v>3</v>
      </c>
    </row>
    <row r="4" spans="1:71" ht="17.25" customHeight="1" x14ac:dyDescent="0.35">
      <c r="A4" s="198" t="s">
        <v>339</v>
      </c>
      <c r="B4" s="29"/>
      <c r="C4" s="29"/>
      <c r="D4" s="29"/>
      <c r="E4" s="39"/>
      <c r="F4" s="39"/>
      <c r="G4" s="29"/>
      <c r="H4" s="29"/>
      <c r="I4" s="29"/>
      <c r="J4" s="29"/>
      <c r="S4" s="59"/>
      <c r="T4" s="60"/>
      <c r="U4" s="22"/>
      <c r="V4" s="22"/>
      <c r="X4" s="10">
        <v>4</v>
      </c>
    </row>
    <row r="5" spans="1:71" ht="21" customHeight="1" x14ac:dyDescent="0.25">
      <c r="A5" s="322" t="s">
        <v>346</v>
      </c>
      <c r="B5" s="322"/>
      <c r="C5" s="322"/>
      <c r="D5" s="322"/>
      <c r="E5" s="322"/>
      <c r="F5" s="322"/>
      <c r="G5" s="322"/>
      <c r="H5" s="322"/>
      <c r="I5" s="322"/>
      <c r="J5" s="322"/>
      <c r="K5" s="322"/>
      <c r="L5" s="322"/>
      <c r="M5" s="322"/>
      <c r="N5" s="322"/>
      <c r="O5" s="322"/>
      <c r="P5" s="322"/>
      <c r="Q5" s="322"/>
      <c r="R5" s="322"/>
      <c r="S5" s="322"/>
      <c r="T5" s="322"/>
      <c r="U5" s="322"/>
      <c r="V5" s="322"/>
      <c r="X5" s="10">
        <v>6</v>
      </c>
    </row>
    <row r="6" spans="1:71" ht="32.25" customHeight="1" x14ac:dyDescent="0.25">
      <c r="A6" s="322"/>
      <c r="B6" s="322"/>
      <c r="C6" s="322"/>
      <c r="D6" s="322"/>
      <c r="E6" s="322"/>
      <c r="F6" s="322"/>
      <c r="G6" s="322"/>
      <c r="H6" s="322"/>
      <c r="I6" s="322"/>
      <c r="J6" s="322"/>
      <c r="K6" s="322"/>
      <c r="L6" s="322"/>
      <c r="M6" s="322"/>
      <c r="N6" s="322"/>
      <c r="O6" s="322"/>
      <c r="P6" s="322"/>
      <c r="Q6" s="322"/>
      <c r="R6" s="322"/>
      <c r="S6" s="322"/>
      <c r="T6" s="322"/>
      <c r="U6" s="322"/>
      <c r="V6" s="322"/>
      <c r="X6" s="10">
        <v>7</v>
      </c>
    </row>
    <row r="7" spans="1:71" ht="13.5" customHeight="1" x14ac:dyDescent="0.25">
      <c r="A7" s="388"/>
      <c r="B7" s="388"/>
      <c r="C7" s="388"/>
      <c r="D7" s="388"/>
      <c r="E7" s="388"/>
      <c r="F7" s="388"/>
      <c r="G7" s="388"/>
      <c r="H7" s="388"/>
      <c r="I7" s="388"/>
      <c r="J7" s="388"/>
      <c r="K7" s="388"/>
      <c r="L7" s="388"/>
      <c r="M7" s="388"/>
      <c r="N7" s="388"/>
      <c r="O7" s="388"/>
      <c r="P7" s="388"/>
      <c r="Q7" s="388"/>
      <c r="R7" s="388"/>
      <c r="S7" s="388"/>
      <c r="T7" s="388"/>
      <c r="U7" s="388"/>
      <c r="V7" s="388"/>
      <c r="X7" s="10">
        <v>8</v>
      </c>
    </row>
    <row r="8" spans="1:71" ht="32.25" customHeight="1" x14ac:dyDescent="0.4">
      <c r="A8" s="135" t="s">
        <v>182</v>
      </c>
      <c r="B8" s="61"/>
      <c r="C8" s="61"/>
      <c r="D8" s="61"/>
      <c r="E8" s="61"/>
      <c r="F8" s="61"/>
      <c r="G8" s="61"/>
      <c r="H8" s="61"/>
      <c r="I8" s="61"/>
      <c r="J8" s="61"/>
      <c r="K8" s="61"/>
      <c r="L8" s="61"/>
      <c r="M8" s="61"/>
      <c r="N8" s="61"/>
      <c r="O8" s="61"/>
      <c r="P8" s="61"/>
      <c r="Q8" s="61"/>
      <c r="R8" s="61"/>
      <c r="S8" s="61"/>
      <c r="T8" s="61"/>
      <c r="U8" s="61"/>
      <c r="V8" s="61"/>
    </row>
    <row r="9" spans="1:71" ht="66" customHeight="1" x14ac:dyDescent="0.25">
      <c r="A9" s="322" t="s">
        <v>183</v>
      </c>
      <c r="B9" s="322"/>
      <c r="C9" s="322"/>
      <c r="D9" s="322"/>
      <c r="E9" s="322"/>
      <c r="F9" s="322"/>
      <c r="G9" s="322"/>
      <c r="H9" s="322"/>
      <c r="I9" s="322"/>
      <c r="J9" s="322"/>
      <c r="K9" s="322"/>
      <c r="L9" s="322"/>
      <c r="M9" s="322"/>
      <c r="N9" s="322"/>
      <c r="O9" s="322"/>
      <c r="P9" s="322"/>
      <c r="Q9" s="322"/>
      <c r="R9" s="322"/>
      <c r="S9" s="322"/>
      <c r="T9" s="322"/>
      <c r="U9" s="322"/>
      <c r="V9" s="322"/>
    </row>
    <row r="10" spans="1:71" ht="15" customHeight="1" x14ac:dyDescent="0.25">
      <c r="D10" s="384" t="s">
        <v>34</v>
      </c>
      <c r="E10" s="384"/>
      <c r="F10" s="384" t="s">
        <v>35</v>
      </c>
      <c r="G10" s="384"/>
      <c r="H10" s="384"/>
      <c r="W10"/>
      <c r="X10"/>
      <c r="Y10"/>
      <c r="Z10"/>
      <c r="AA10"/>
    </row>
    <row r="11" spans="1:71" x14ac:dyDescent="0.25">
      <c r="D11" s="384"/>
      <c r="E11" s="384"/>
      <c r="F11" s="245" t="s">
        <v>36</v>
      </c>
      <c r="G11" s="245" t="s">
        <v>37</v>
      </c>
      <c r="H11" s="245" t="s">
        <v>38</v>
      </c>
      <c r="W11"/>
      <c r="X11"/>
      <c r="Y11"/>
      <c r="Z11"/>
      <c r="AA11"/>
    </row>
    <row r="12" spans="1:71" ht="14.25" customHeight="1" x14ac:dyDescent="0.25">
      <c r="D12" s="383" t="s">
        <v>39</v>
      </c>
      <c r="E12" s="383"/>
      <c r="F12" s="381">
        <v>85</v>
      </c>
      <c r="G12" s="381">
        <v>102</v>
      </c>
      <c r="H12" s="381">
        <v>119</v>
      </c>
      <c r="W12"/>
      <c r="X12"/>
      <c r="Y12"/>
      <c r="Z12"/>
      <c r="AA12"/>
    </row>
    <row r="13" spans="1:71" ht="14.25" customHeight="1" x14ac:dyDescent="0.25">
      <c r="D13" s="383"/>
      <c r="E13" s="383"/>
      <c r="F13" s="381"/>
      <c r="G13" s="381"/>
      <c r="H13" s="381"/>
      <c r="W13"/>
      <c r="X13"/>
      <c r="Y13"/>
      <c r="Z13"/>
      <c r="AA13"/>
    </row>
    <row r="14" spans="1:71" ht="14.25" customHeight="1" x14ac:dyDescent="0.25">
      <c r="D14" s="383" t="s">
        <v>40</v>
      </c>
      <c r="E14" s="383"/>
      <c r="F14" s="381">
        <v>100</v>
      </c>
      <c r="G14" s="381">
        <v>120</v>
      </c>
      <c r="H14" s="381">
        <v>140</v>
      </c>
      <c r="W14"/>
      <c r="X14"/>
      <c r="Y14"/>
      <c r="Z14"/>
      <c r="AA14"/>
    </row>
    <row r="15" spans="1:71" ht="14.25" customHeight="1" x14ac:dyDescent="0.25">
      <c r="D15" s="383"/>
      <c r="E15" s="383"/>
      <c r="F15" s="381"/>
      <c r="G15" s="381"/>
      <c r="H15" s="381"/>
      <c r="W15"/>
      <c r="X15"/>
      <c r="Y15"/>
      <c r="Z15"/>
      <c r="AA15"/>
    </row>
    <row r="16" spans="1:71" ht="14.25" customHeight="1" x14ac:dyDescent="0.25">
      <c r="D16" s="383" t="s">
        <v>41</v>
      </c>
      <c r="E16" s="383"/>
      <c r="F16" s="381">
        <v>100</v>
      </c>
      <c r="G16" s="381">
        <v>120</v>
      </c>
      <c r="H16" s="381">
        <v>140</v>
      </c>
      <c r="W16"/>
      <c r="X16"/>
      <c r="Y16"/>
      <c r="Z16"/>
      <c r="AA16"/>
    </row>
    <row r="17" spans="4:27" ht="14.25" customHeight="1" x14ac:dyDescent="0.25">
      <c r="D17" s="383"/>
      <c r="E17" s="383"/>
      <c r="F17" s="381"/>
      <c r="G17" s="381"/>
      <c r="H17" s="381"/>
      <c r="W17"/>
      <c r="X17"/>
      <c r="Y17"/>
      <c r="Z17"/>
      <c r="AA17"/>
    </row>
    <row r="18" spans="4:27" ht="14.25" customHeight="1" x14ac:dyDescent="0.25">
      <c r="D18" s="383" t="s">
        <v>42</v>
      </c>
      <c r="E18" s="383"/>
      <c r="F18" s="381">
        <v>100</v>
      </c>
      <c r="G18" s="381">
        <v>120</v>
      </c>
      <c r="H18" s="381">
        <v>140</v>
      </c>
      <c r="W18"/>
      <c r="X18"/>
      <c r="Y18"/>
      <c r="Z18"/>
      <c r="AA18"/>
    </row>
    <row r="19" spans="4:27" ht="14.25" customHeight="1" x14ac:dyDescent="0.25">
      <c r="D19" s="383"/>
      <c r="E19" s="383"/>
      <c r="F19" s="381"/>
      <c r="G19" s="381"/>
      <c r="H19" s="381"/>
      <c r="W19"/>
      <c r="X19"/>
      <c r="Y19"/>
      <c r="Z19"/>
      <c r="AA19"/>
    </row>
    <row r="20" spans="4:27" ht="14.25" customHeight="1" x14ac:dyDescent="0.25">
      <c r="D20" s="383" t="s">
        <v>43</v>
      </c>
      <c r="E20" s="383"/>
      <c r="F20" s="381">
        <v>85</v>
      </c>
      <c r="G20" s="381">
        <v>102</v>
      </c>
      <c r="H20" s="381">
        <v>119</v>
      </c>
      <c r="W20"/>
      <c r="X20"/>
      <c r="Y20"/>
      <c r="Z20"/>
      <c r="AA20"/>
    </row>
    <row r="21" spans="4:27" ht="14.25" customHeight="1" x14ac:dyDescent="0.25">
      <c r="D21" s="383"/>
      <c r="E21" s="383"/>
      <c r="F21" s="381"/>
      <c r="G21" s="381"/>
      <c r="H21" s="381"/>
      <c r="W21"/>
      <c r="X21"/>
      <c r="Y21"/>
      <c r="Z21"/>
      <c r="AA21"/>
    </row>
    <row r="22" spans="4:27" ht="14.25" customHeight="1" x14ac:dyDescent="0.25">
      <c r="D22" s="383" t="s">
        <v>44</v>
      </c>
      <c r="E22" s="383"/>
      <c r="F22" s="381">
        <v>80</v>
      </c>
      <c r="G22" s="381">
        <v>96</v>
      </c>
      <c r="H22" s="381">
        <v>112</v>
      </c>
      <c r="W22"/>
      <c r="X22"/>
      <c r="Y22"/>
      <c r="Z22"/>
      <c r="AA22"/>
    </row>
    <row r="23" spans="4:27" ht="14.25" customHeight="1" x14ac:dyDescent="0.25">
      <c r="D23" s="383"/>
      <c r="E23" s="383"/>
      <c r="F23" s="381"/>
      <c r="G23" s="381"/>
      <c r="H23" s="381"/>
      <c r="W23"/>
      <c r="X23"/>
      <c r="Y23"/>
      <c r="Z23"/>
      <c r="AA23"/>
    </row>
    <row r="24" spans="4:27" ht="14.25" customHeight="1" x14ac:dyDescent="0.25">
      <c r="D24" s="383" t="s">
        <v>45</v>
      </c>
      <c r="E24" s="383"/>
      <c r="F24" s="381">
        <v>110</v>
      </c>
      <c r="G24" s="381">
        <v>132</v>
      </c>
      <c r="H24" s="381">
        <v>154</v>
      </c>
      <c r="W24"/>
      <c r="X24"/>
      <c r="Y24"/>
      <c r="Z24"/>
      <c r="AA24"/>
    </row>
    <row r="25" spans="4:27" ht="14.25" customHeight="1" x14ac:dyDescent="0.25">
      <c r="D25" s="383"/>
      <c r="E25" s="383"/>
      <c r="F25" s="381"/>
      <c r="G25" s="381"/>
      <c r="H25" s="381"/>
      <c r="W25"/>
      <c r="X25"/>
      <c r="Y25"/>
      <c r="Z25"/>
      <c r="AA25"/>
    </row>
    <row r="26" spans="4:27" ht="14.25" customHeight="1" x14ac:dyDescent="0.25">
      <c r="D26" s="383" t="s">
        <v>46</v>
      </c>
      <c r="E26" s="383"/>
      <c r="F26" s="381">
        <v>105</v>
      </c>
      <c r="G26" s="381">
        <v>126</v>
      </c>
      <c r="H26" s="381">
        <v>147</v>
      </c>
      <c r="W26"/>
      <c r="X26"/>
      <c r="Y26"/>
      <c r="Z26"/>
      <c r="AA26"/>
    </row>
    <row r="27" spans="4:27" ht="14.25" customHeight="1" x14ac:dyDescent="0.25">
      <c r="D27" s="383"/>
      <c r="E27" s="383"/>
      <c r="F27" s="381"/>
      <c r="G27" s="381"/>
      <c r="H27" s="381"/>
      <c r="W27"/>
      <c r="X27"/>
      <c r="Y27"/>
      <c r="Z27"/>
      <c r="AA27"/>
    </row>
    <row r="28" spans="4:27" ht="14.25" customHeight="1" x14ac:dyDescent="0.25">
      <c r="D28" s="383" t="s">
        <v>47</v>
      </c>
      <c r="E28" s="383"/>
      <c r="F28" s="381">
        <v>105</v>
      </c>
      <c r="G28" s="381">
        <v>126</v>
      </c>
      <c r="H28" s="381">
        <v>147</v>
      </c>
      <c r="W28"/>
      <c r="X28"/>
      <c r="Y28"/>
      <c r="Z28"/>
      <c r="AA28"/>
    </row>
    <row r="29" spans="4:27" ht="14.25" customHeight="1" x14ac:dyDescent="0.25">
      <c r="D29" s="383"/>
      <c r="E29" s="383"/>
      <c r="F29" s="381"/>
      <c r="G29" s="381"/>
      <c r="H29" s="381"/>
      <c r="W29"/>
      <c r="X29"/>
      <c r="Y29"/>
      <c r="Z29"/>
      <c r="AA29"/>
    </row>
    <row r="30" spans="4:27" ht="14.25" customHeight="1" x14ac:dyDescent="0.25">
      <c r="D30" s="383" t="s">
        <v>48</v>
      </c>
      <c r="E30" s="383"/>
      <c r="F30" s="381">
        <v>75</v>
      </c>
      <c r="G30" s="381">
        <v>90</v>
      </c>
      <c r="H30" s="381">
        <v>105</v>
      </c>
      <c r="W30"/>
      <c r="X30"/>
      <c r="Y30"/>
      <c r="Z30"/>
      <c r="AA30"/>
    </row>
    <row r="31" spans="4:27" ht="14.25" customHeight="1" x14ac:dyDescent="0.25">
      <c r="D31" s="383"/>
      <c r="E31" s="383"/>
      <c r="F31" s="381"/>
      <c r="G31" s="381"/>
      <c r="H31" s="381"/>
      <c r="W31"/>
      <c r="X31"/>
      <c r="Y31"/>
      <c r="Z31"/>
      <c r="AA31"/>
    </row>
    <row r="32" spans="4:27" ht="14.25" customHeight="1" x14ac:dyDescent="0.25">
      <c r="D32" s="387" t="s">
        <v>181</v>
      </c>
      <c r="E32" s="387"/>
      <c r="F32" s="69">
        <f>SUM(F12:F31)</f>
        <v>945</v>
      </c>
      <c r="G32" s="69">
        <f>SUM(G12:G31)</f>
        <v>1134</v>
      </c>
      <c r="H32" s="69">
        <f>SUM(H12:H31)</f>
        <v>1323</v>
      </c>
      <c r="W32"/>
      <c r="X32"/>
      <c r="Y32"/>
      <c r="Z32"/>
      <c r="AA32"/>
    </row>
    <row r="33" spans="1:22" s="1" customFormat="1" ht="14.25" customHeight="1" x14ac:dyDescent="0.25">
      <c r="A33" s="31"/>
      <c r="B33" s="31"/>
      <c r="C33" s="31"/>
      <c r="D33" s="56"/>
      <c r="E33" s="56"/>
      <c r="F33" s="57"/>
      <c r="G33" s="57"/>
      <c r="H33" s="57"/>
      <c r="I33" s="31"/>
      <c r="J33" s="31"/>
      <c r="K33" s="31"/>
      <c r="L33" s="31"/>
      <c r="M33" s="31"/>
      <c r="N33" s="31"/>
      <c r="O33" s="31"/>
      <c r="P33" s="31"/>
      <c r="Q33" s="31"/>
      <c r="R33" s="31"/>
      <c r="S33" s="31"/>
      <c r="T33" s="31"/>
      <c r="U33" s="31"/>
      <c r="V33" s="31"/>
    </row>
    <row r="34" spans="1:22" s="1" customFormat="1" ht="14.25" customHeight="1" x14ac:dyDescent="0.25">
      <c r="A34" s="31"/>
      <c r="B34" s="31"/>
      <c r="C34" s="31"/>
      <c r="D34" s="56"/>
      <c r="E34" s="56"/>
      <c r="F34" s="57"/>
      <c r="G34" s="57"/>
      <c r="H34" s="57"/>
      <c r="I34" s="31"/>
      <c r="J34" s="31"/>
      <c r="K34" s="31"/>
      <c r="L34" s="31"/>
      <c r="M34" s="31"/>
      <c r="N34" s="31"/>
      <c r="O34" s="31"/>
      <c r="P34" s="31"/>
      <c r="Q34" s="31"/>
      <c r="R34" s="31"/>
      <c r="S34" s="31"/>
      <c r="T34" s="31"/>
      <c r="U34" s="31"/>
      <c r="V34" s="31"/>
    </row>
    <row r="35" spans="1:22" s="1" customFormat="1" ht="24.75" customHeight="1" x14ac:dyDescent="0.4">
      <c r="A35" s="135" t="s">
        <v>184</v>
      </c>
      <c r="B35" s="21"/>
      <c r="C35" s="21"/>
      <c r="D35" s="21"/>
      <c r="E35" s="21"/>
      <c r="F35" s="21"/>
      <c r="G35" s="21"/>
      <c r="H35" s="21"/>
      <c r="I35" s="21"/>
      <c r="J35" s="21"/>
      <c r="K35" s="21"/>
      <c r="L35" s="21"/>
      <c r="M35" s="21"/>
      <c r="N35" s="21"/>
      <c r="O35" s="38"/>
      <c r="P35" s="38"/>
      <c r="Q35" s="31"/>
      <c r="R35" s="31"/>
      <c r="S35" s="31"/>
      <c r="T35" s="31"/>
      <c r="U35" s="31"/>
      <c r="V35" s="31"/>
    </row>
    <row r="36" spans="1:22" s="1" customFormat="1" ht="4.5" customHeight="1" x14ac:dyDescent="0.25">
      <c r="A36" s="21"/>
      <c r="B36" s="21"/>
      <c r="C36" s="21"/>
      <c r="D36" s="21"/>
      <c r="E36" s="21"/>
      <c r="F36" s="21"/>
      <c r="G36" s="21"/>
      <c r="H36" s="21"/>
      <c r="I36" s="21"/>
      <c r="J36" s="21"/>
      <c r="K36" s="21"/>
      <c r="L36" s="21"/>
      <c r="M36" s="21"/>
      <c r="N36" s="21"/>
      <c r="O36" s="38"/>
      <c r="P36" s="38"/>
      <c r="Q36" s="31"/>
      <c r="R36" s="31"/>
      <c r="S36" s="31"/>
      <c r="T36" s="31"/>
      <c r="U36" s="31"/>
      <c r="V36" s="31"/>
    </row>
    <row r="37" spans="1:22" s="1" customFormat="1" ht="14.25" customHeight="1" x14ac:dyDescent="0.25">
      <c r="A37" s="323" t="s">
        <v>110</v>
      </c>
      <c r="B37" s="323"/>
      <c r="C37" s="323"/>
      <c r="D37" s="323"/>
      <c r="E37" s="323"/>
      <c r="F37" s="323"/>
      <c r="G37" s="323"/>
      <c r="H37" s="323"/>
      <c r="I37" s="323"/>
      <c r="J37" s="323"/>
      <c r="K37" s="323"/>
      <c r="L37" s="323"/>
      <c r="M37" s="323"/>
      <c r="N37" s="323"/>
      <c r="O37" s="323"/>
      <c r="P37" s="323"/>
      <c r="Q37" s="323"/>
      <c r="R37" s="323"/>
      <c r="S37" s="323"/>
      <c r="T37" s="323"/>
      <c r="U37" s="323"/>
      <c r="V37" s="323"/>
    </row>
    <row r="38" spans="1:22" s="1" customFormat="1" ht="14.25" customHeight="1" x14ac:dyDescent="0.25">
      <c r="A38" s="323"/>
      <c r="B38" s="323"/>
      <c r="C38" s="323"/>
      <c r="D38" s="323"/>
      <c r="E38" s="323"/>
      <c r="F38" s="323"/>
      <c r="G38" s="323"/>
      <c r="H38" s="323"/>
      <c r="I38" s="323"/>
      <c r="J38" s="323"/>
      <c r="K38" s="323"/>
      <c r="L38" s="323"/>
      <c r="M38" s="323"/>
      <c r="N38" s="323"/>
      <c r="O38" s="323"/>
      <c r="P38" s="323"/>
      <c r="Q38" s="323"/>
      <c r="R38" s="323"/>
      <c r="S38" s="323"/>
      <c r="T38" s="323"/>
      <c r="U38" s="323"/>
      <c r="V38" s="323"/>
    </row>
    <row r="39" spans="1:22" s="1" customFormat="1" ht="14.25" customHeight="1" x14ac:dyDescent="0.25">
      <c r="A39" s="323"/>
      <c r="B39" s="323"/>
      <c r="C39" s="323"/>
      <c r="D39" s="323"/>
      <c r="E39" s="323"/>
      <c r="F39" s="323"/>
      <c r="G39" s="323"/>
      <c r="H39" s="323"/>
      <c r="I39" s="323"/>
      <c r="J39" s="323"/>
      <c r="K39" s="323"/>
      <c r="L39" s="323"/>
      <c r="M39" s="323"/>
      <c r="N39" s="323"/>
      <c r="O39" s="323"/>
      <c r="P39" s="323"/>
      <c r="Q39" s="323"/>
      <c r="R39" s="323"/>
      <c r="S39" s="323"/>
      <c r="T39" s="323"/>
      <c r="U39" s="323"/>
      <c r="V39" s="323"/>
    </row>
    <row r="40" spans="1:22" s="1" customFormat="1" ht="14.25" customHeight="1" x14ac:dyDescent="0.25">
      <c r="A40" s="323"/>
      <c r="B40" s="323"/>
      <c r="C40" s="323"/>
      <c r="D40" s="323"/>
      <c r="E40" s="323"/>
      <c r="F40" s="323"/>
      <c r="G40" s="323"/>
      <c r="H40" s="323"/>
      <c r="I40" s="323"/>
      <c r="J40" s="323"/>
      <c r="K40" s="323"/>
      <c r="L40" s="323"/>
      <c r="M40" s="323"/>
      <c r="N40" s="323"/>
      <c r="O40" s="323"/>
      <c r="P40" s="323"/>
      <c r="Q40" s="323"/>
      <c r="R40" s="323"/>
      <c r="S40" s="323"/>
      <c r="T40" s="323"/>
      <c r="U40" s="323"/>
      <c r="V40" s="323"/>
    </row>
    <row r="41" spans="1:22" s="1" customFormat="1" ht="14.25" customHeight="1" x14ac:dyDescent="0.25">
      <c r="A41" s="323"/>
      <c r="B41" s="323"/>
      <c r="C41" s="323"/>
      <c r="D41" s="323"/>
      <c r="E41" s="323"/>
      <c r="F41" s="323"/>
      <c r="G41" s="323"/>
      <c r="H41" s="323"/>
      <c r="I41" s="323"/>
      <c r="J41" s="323"/>
      <c r="K41" s="323"/>
      <c r="L41" s="323"/>
      <c r="M41" s="323"/>
      <c r="N41" s="323"/>
      <c r="O41" s="323"/>
      <c r="P41" s="323"/>
      <c r="Q41" s="323"/>
      <c r="R41" s="323"/>
      <c r="S41" s="323"/>
      <c r="T41" s="323"/>
      <c r="U41" s="323"/>
      <c r="V41" s="323"/>
    </row>
    <row r="42" spans="1:22" s="1" customFormat="1" ht="14.25" customHeight="1" x14ac:dyDescent="0.25">
      <c r="A42" s="31"/>
      <c r="B42" s="31"/>
      <c r="C42" s="31"/>
      <c r="D42" s="56"/>
      <c r="E42" s="56"/>
      <c r="F42" s="57"/>
      <c r="G42" s="57"/>
      <c r="H42" s="57"/>
      <c r="I42" s="31"/>
      <c r="J42" s="31"/>
      <c r="K42" s="31"/>
      <c r="L42" s="31"/>
      <c r="M42" s="31"/>
      <c r="N42" s="31"/>
      <c r="O42" s="31"/>
      <c r="P42" s="31"/>
      <c r="Q42" s="31"/>
      <c r="R42" s="31"/>
      <c r="S42" s="31"/>
      <c r="T42" s="31"/>
      <c r="U42" s="31"/>
      <c r="V42" s="31"/>
    </row>
    <row r="43" spans="1:22" s="1" customFormat="1" ht="14.25" customHeight="1" x14ac:dyDescent="0.25">
      <c r="A43" s="31"/>
      <c r="B43" s="31"/>
      <c r="C43" s="369" t="s">
        <v>210</v>
      </c>
      <c r="D43" s="369"/>
      <c r="E43" s="369"/>
      <c r="F43" s="369"/>
      <c r="G43" s="369"/>
      <c r="H43" s="369"/>
      <c r="I43" s="369"/>
      <c r="J43" s="369"/>
      <c r="K43" s="368" t="s">
        <v>213</v>
      </c>
      <c r="L43" s="368"/>
      <c r="M43" s="368"/>
      <c r="N43" s="368" t="s">
        <v>169</v>
      </c>
      <c r="O43" s="368"/>
      <c r="P43" s="368"/>
      <c r="Q43" s="31"/>
      <c r="R43" s="31"/>
      <c r="S43" s="31"/>
      <c r="T43" s="31"/>
      <c r="U43" s="31"/>
      <c r="V43" s="31"/>
    </row>
    <row r="44" spans="1:22" s="1" customFormat="1" ht="14.25" customHeight="1" x14ac:dyDescent="0.25">
      <c r="A44" s="31"/>
      <c r="B44" s="31"/>
      <c r="C44" s="370" t="s">
        <v>102</v>
      </c>
      <c r="D44" s="370"/>
      <c r="E44" s="370"/>
      <c r="F44" s="370"/>
      <c r="G44" s="370"/>
      <c r="H44" s="370"/>
      <c r="I44" s="370"/>
      <c r="J44" s="370"/>
      <c r="K44" s="363">
        <f>SUM(Q81,Q84,Q87,Q90,Q93)</f>
        <v>0</v>
      </c>
      <c r="L44" s="363"/>
      <c r="M44" s="363"/>
      <c r="N44" s="363">
        <f>SUM(Q81,Q84,Q87,Q90,Q93,Q96,Q99,Q102,Q105,Q108)</f>
        <v>0</v>
      </c>
      <c r="O44" s="363"/>
      <c r="P44" s="363"/>
      <c r="Q44" s="31"/>
      <c r="R44" s="31"/>
      <c r="S44" s="31"/>
      <c r="T44" s="31"/>
      <c r="U44" s="31"/>
      <c r="V44" s="31"/>
    </row>
    <row r="45" spans="1:22" s="1" customFormat="1" ht="14.25" customHeight="1" x14ac:dyDescent="0.25">
      <c r="A45" s="31"/>
      <c r="B45" s="31"/>
      <c r="C45" s="370" t="s">
        <v>103</v>
      </c>
      <c r="D45" s="370"/>
      <c r="E45" s="370"/>
      <c r="F45" s="370"/>
      <c r="G45" s="370"/>
      <c r="H45" s="370"/>
      <c r="I45" s="370"/>
      <c r="J45" s="370"/>
      <c r="K45" s="363">
        <f>SUM(S81,S84,S87,S90,S93)</f>
        <v>0</v>
      </c>
      <c r="L45" s="363"/>
      <c r="M45" s="363"/>
      <c r="N45" s="363">
        <f>SUM(S81,S84,S87,S90,S93,S96,S99,S102,S105,S108)</f>
        <v>0</v>
      </c>
      <c r="O45" s="363"/>
      <c r="P45" s="363"/>
      <c r="Q45" s="31"/>
      <c r="R45" s="31"/>
      <c r="S45" s="31"/>
      <c r="T45" s="31"/>
      <c r="U45" s="31"/>
      <c r="V45" s="31"/>
    </row>
    <row r="46" spans="1:22" s="1" customFormat="1" ht="14.25" customHeight="1" x14ac:dyDescent="0.25">
      <c r="A46" s="31"/>
      <c r="B46" s="31"/>
      <c r="C46" s="370" t="s">
        <v>104</v>
      </c>
      <c r="D46" s="370"/>
      <c r="E46" s="370"/>
      <c r="F46" s="370"/>
      <c r="G46" s="370"/>
      <c r="H46" s="370"/>
      <c r="I46" s="370"/>
      <c r="J46" s="370"/>
      <c r="K46" s="363">
        <f>K45-K44</f>
        <v>0</v>
      </c>
      <c r="L46" s="363"/>
      <c r="M46" s="363"/>
      <c r="N46" s="363">
        <f>N45-N44</f>
        <v>0</v>
      </c>
      <c r="O46" s="363"/>
      <c r="P46" s="363"/>
      <c r="Q46" s="31"/>
      <c r="R46" s="31"/>
      <c r="S46" s="31"/>
      <c r="T46" s="31"/>
      <c r="U46" s="31"/>
      <c r="V46" s="31"/>
    </row>
    <row r="47" spans="1:22" s="1" customFormat="1" ht="14.25" customHeight="1" x14ac:dyDescent="0.25">
      <c r="A47" s="31"/>
      <c r="B47" s="31"/>
      <c r="C47" s="371" t="s">
        <v>67</v>
      </c>
      <c r="D47" s="371"/>
      <c r="E47" s="371"/>
      <c r="F47" s="371"/>
      <c r="G47" s="371"/>
      <c r="H47" s="371"/>
      <c r="I47" s="371"/>
      <c r="J47" s="371"/>
      <c r="K47" s="373">
        <f>(F32+K46)/F32</f>
        <v>1</v>
      </c>
      <c r="L47" s="373"/>
      <c r="M47" s="373"/>
      <c r="N47" s="373">
        <f>(F32+N46)/F32</f>
        <v>1</v>
      </c>
      <c r="O47" s="373"/>
      <c r="P47" s="373"/>
      <c r="Q47" s="31"/>
      <c r="R47" s="31"/>
      <c r="S47" s="31"/>
      <c r="T47" s="31"/>
      <c r="U47" s="31"/>
      <c r="V47" s="31"/>
    </row>
    <row r="48" spans="1:22" s="1" customFormat="1" ht="14.25" customHeight="1" x14ac:dyDescent="0.25">
      <c r="A48" s="31"/>
      <c r="B48" s="31"/>
      <c r="C48" s="21"/>
      <c r="D48" s="21"/>
      <c r="E48" s="21"/>
      <c r="F48" s="21"/>
      <c r="G48" s="21"/>
      <c r="H48" s="21"/>
      <c r="I48" s="21"/>
      <c r="J48" s="21"/>
      <c r="K48" s="31"/>
      <c r="L48" s="31"/>
      <c r="M48" s="31"/>
      <c r="N48" s="31"/>
      <c r="O48" s="31"/>
      <c r="P48" s="31"/>
      <c r="Q48" s="31"/>
      <c r="R48" s="31"/>
      <c r="S48" s="31"/>
      <c r="T48" s="31"/>
      <c r="U48" s="31"/>
      <c r="V48" s="31"/>
    </row>
    <row r="49" spans="1:22" s="1" customFormat="1" ht="14.25" customHeight="1" x14ac:dyDescent="0.25">
      <c r="A49" s="31"/>
      <c r="B49" s="31"/>
      <c r="C49" s="369" t="s">
        <v>211</v>
      </c>
      <c r="D49" s="369"/>
      <c r="E49" s="369"/>
      <c r="F49" s="369"/>
      <c r="G49" s="369"/>
      <c r="H49" s="369"/>
      <c r="I49" s="369"/>
      <c r="J49" s="369"/>
      <c r="K49" s="368" t="s">
        <v>213</v>
      </c>
      <c r="L49" s="368"/>
      <c r="M49" s="368"/>
      <c r="N49" s="368" t="s">
        <v>169</v>
      </c>
      <c r="O49" s="368"/>
      <c r="P49" s="368"/>
      <c r="Q49" s="31"/>
      <c r="R49" s="31"/>
      <c r="S49" s="31"/>
      <c r="T49" s="31"/>
      <c r="U49" s="31"/>
      <c r="V49" s="31"/>
    </row>
    <row r="50" spans="1:22" s="1" customFormat="1" ht="14.25" customHeight="1" x14ac:dyDescent="0.25">
      <c r="A50" s="31"/>
      <c r="B50" s="31"/>
      <c r="C50" s="370" t="s">
        <v>102</v>
      </c>
      <c r="D50" s="370"/>
      <c r="E50" s="370"/>
      <c r="F50" s="370"/>
      <c r="G50" s="370"/>
      <c r="H50" s="370"/>
      <c r="I50" s="370"/>
      <c r="J50" s="370"/>
      <c r="K50" s="363">
        <f>SUM(Q82,Q85,Q88,Q91,Q94)</f>
        <v>0</v>
      </c>
      <c r="L50" s="363"/>
      <c r="M50" s="363"/>
      <c r="N50" s="363">
        <f>SUM(Q82,Q85,Q88,Q91,Q94,Q97,Q100,Q103,Q106,Q109)</f>
        <v>0</v>
      </c>
      <c r="O50" s="363"/>
      <c r="P50" s="363"/>
      <c r="Q50" s="31"/>
      <c r="R50" s="31"/>
      <c r="S50" s="31"/>
      <c r="T50" s="31"/>
      <c r="U50" s="31"/>
      <c r="V50" s="31"/>
    </row>
    <row r="51" spans="1:22" s="1" customFormat="1" ht="14.25" customHeight="1" x14ac:dyDescent="0.25">
      <c r="A51" s="31"/>
      <c r="B51" s="31"/>
      <c r="C51" s="370" t="s">
        <v>103</v>
      </c>
      <c r="D51" s="370"/>
      <c r="E51" s="370"/>
      <c r="F51" s="370"/>
      <c r="G51" s="370"/>
      <c r="H51" s="370"/>
      <c r="I51" s="370"/>
      <c r="J51" s="370"/>
      <c r="K51" s="363">
        <f>SUM(S82,S85,S88,S91,S94)</f>
        <v>0</v>
      </c>
      <c r="L51" s="363"/>
      <c r="M51" s="363"/>
      <c r="N51" s="363">
        <f>SUM(S82,S85,S88,S91,S94,S97,S100,S103,S106,S109)</f>
        <v>0</v>
      </c>
      <c r="O51" s="363"/>
      <c r="P51" s="363"/>
      <c r="Q51" s="31"/>
      <c r="R51" s="31"/>
      <c r="S51" s="31"/>
      <c r="T51" s="31"/>
      <c r="U51" s="31"/>
      <c r="V51" s="31"/>
    </row>
    <row r="52" spans="1:22" s="1" customFormat="1" ht="14.25" customHeight="1" x14ac:dyDescent="0.25">
      <c r="A52" s="31"/>
      <c r="B52" s="31"/>
      <c r="C52" s="370" t="s">
        <v>104</v>
      </c>
      <c r="D52" s="370"/>
      <c r="E52" s="370"/>
      <c r="F52" s="370"/>
      <c r="G52" s="370"/>
      <c r="H52" s="370"/>
      <c r="I52" s="370"/>
      <c r="J52" s="370"/>
      <c r="K52" s="363">
        <f>K51-K50</f>
        <v>0</v>
      </c>
      <c r="L52" s="363"/>
      <c r="M52" s="363"/>
      <c r="N52" s="363">
        <f>N51-N50</f>
        <v>0</v>
      </c>
      <c r="O52" s="363"/>
      <c r="P52" s="363"/>
      <c r="Q52" s="31"/>
      <c r="R52" s="31"/>
      <c r="S52" s="31"/>
      <c r="T52" s="31"/>
      <c r="U52" s="31"/>
      <c r="V52" s="31"/>
    </row>
    <row r="53" spans="1:22" s="1" customFormat="1" ht="14.25" customHeight="1" x14ac:dyDescent="0.25">
      <c r="A53" s="31"/>
      <c r="B53" s="31"/>
      <c r="C53" s="371" t="s">
        <v>67</v>
      </c>
      <c r="D53" s="371"/>
      <c r="E53" s="371"/>
      <c r="F53" s="371"/>
      <c r="G53" s="371"/>
      <c r="H53" s="371"/>
      <c r="I53" s="371"/>
      <c r="J53" s="371"/>
      <c r="K53" s="373">
        <f>(G32+K52)/G32</f>
        <v>1</v>
      </c>
      <c r="L53" s="373"/>
      <c r="M53" s="373"/>
      <c r="N53" s="373">
        <f>(G32+N52)/G32</f>
        <v>1</v>
      </c>
      <c r="O53" s="373"/>
      <c r="P53" s="373"/>
      <c r="Q53" s="31"/>
      <c r="R53" s="31"/>
      <c r="S53" s="31"/>
      <c r="T53" s="31"/>
      <c r="U53" s="31"/>
      <c r="V53" s="31"/>
    </row>
    <row r="54" spans="1:22" s="1" customFormat="1" ht="14.25" customHeight="1" x14ac:dyDescent="0.25">
      <c r="A54" s="31"/>
      <c r="B54" s="31"/>
      <c r="C54" s="21"/>
      <c r="D54" s="21"/>
      <c r="E54" s="21"/>
      <c r="F54" s="21"/>
      <c r="G54" s="21"/>
      <c r="H54" s="21"/>
      <c r="I54" s="21"/>
      <c r="J54" s="21"/>
      <c r="K54" s="31"/>
      <c r="L54" s="31"/>
      <c r="M54" s="31"/>
      <c r="N54" s="31"/>
      <c r="O54" s="31"/>
      <c r="P54" s="31"/>
      <c r="Q54" s="31"/>
      <c r="R54" s="31"/>
      <c r="S54" s="31"/>
      <c r="T54" s="31"/>
      <c r="U54" s="31"/>
      <c r="V54" s="31"/>
    </row>
    <row r="55" spans="1:22" s="1" customFormat="1" ht="14.25" customHeight="1" x14ac:dyDescent="0.25">
      <c r="A55" s="31"/>
      <c r="B55" s="31"/>
      <c r="C55" s="369" t="s">
        <v>212</v>
      </c>
      <c r="D55" s="369"/>
      <c r="E55" s="369"/>
      <c r="F55" s="369"/>
      <c r="G55" s="369"/>
      <c r="H55" s="369"/>
      <c r="I55" s="369"/>
      <c r="J55" s="369"/>
      <c r="K55" s="368" t="s">
        <v>213</v>
      </c>
      <c r="L55" s="368"/>
      <c r="M55" s="368"/>
      <c r="N55" s="368" t="s">
        <v>169</v>
      </c>
      <c r="O55" s="368"/>
      <c r="P55" s="368"/>
      <c r="Q55" s="31"/>
      <c r="R55" s="31"/>
      <c r="S55" s="31"/>
      <c r="T55" s="31"/>
      <c r="U55" s="31"/>
      <c r="V55" s="31"/>
    </row>
    <row r="56" spans="1:22" s="1" customFormat="1" ht="14.25" customHeight="1" x14ac:dyDescent="0.25">
      <c r="A56" s="31"/>
      <c r="B56" s="31"/>
      <c r="C56" s="370" t="s">
        <v>102</v>
      </c>
      <c r="D56" s="370"/>
      <c r="E56" s="370"/>
      <c r="F56" s="370"/>
      <c r="G56" s="370"/>
      <c r="H56" s="370"/>
      <c r="I56" s="370"/>
      <c r="J56" s="370"/>
      <c r="K56" s="363">
        <f>SUM(Q83,Q86,Q89,Q92,Q95)</f>
        <v>0</v>
      </c>
      <c r="L56" s="363"/>
      <c r="M56" s="363"/>
      <c r="N56" s="363">
        <f>SUM(Q83,Q86,Q89,Q92,Q95,Q98,Q101,Q104,Q107,Q110)</f>
        <v>0</v>
      </c>
      <c r="O56" s="363"/>
      <c r="P56" s="363"/>
      <c r="Q56" s="31"/>
      <c r="R56" s="31"/>
      <c r="S56" s="31"/>
      <c r="T56" s="31"/>
      <c r="U56" s="31"/>
      <c r="V56" s="31"/>
    </row>
    <row r="57" spans="1:22" s="1" customFormat="1" ht="14.25" customHeight="1" x14ac:dyDescent="0.25">
      <c r="A57" s="31"/>
      <c r="B57" s="31"/>
      <c r="C57" s="370" t="s">
        <v>103</v>
      </c>
      <c r="D57" s="370"/>
      <c r="E57" s="370"/>
      <c r="F57" s="370"/>
      <c r="G57" s="370"/>
      <c r="H57" s="370"/>
      <c r="I57" s="370"/>
      <c r="J57" s="370"/>
      <c r="K57" s="363">
        <f>SUM(S83,S86,S89,S92,S95)</f>
        <v>0</v>
      </c>
      <c r="L57" s="363"/>
      <c r="M57" s="363"/>
      <c r="N57" s="363">
        <f>SUM(S83,S86,S89,S92,S95,S98,S101,S104,S107,S110)</f>
        <v>0</v>
      </c>
      <c r="O57" s="363"/>
      <c r="P57" s="363"/>
      <c r="Q57" s="31"/>
      <c r="R57" s="31"/>
      <c r="S57" s="31"/>
      <c r="T57" s="31"/>
      <c r="U57" s="31"/>
      <c r="V57" s="31"/>
    </row>
    <row r="58" spans="1:22" s="1" customFormat="1" ht="14.25" customHeight="1" x14ac:dyDescent="0.25">
      <c r="A58" s="31"/>
      <c r="B58" s="31"/>
      <c r="C58" s="370" t="s">
        <v>104</v>
      </c>
      <c r="D58" s="370"/>
      <c r="E58" s="370"/>
      <c r="F58" s="370"/>
      <c r="G58" s="370"/>
      <c r="H58" s="370"/>
      <c r="I58" s="370"/>
      <c r="J58" s="370"/>
      <c r="K58" s="363">
        <f>K57-K56</f>
        <v>0</v>
      </c>
      <c r="L58" s="363"/>
      <c r="M58" s="363"/>
      <c r="N58" s="363">
        <f>N57-N56</f>
        <v>0</v>
      </c>
      <c r="O58" s="363"/>
      <c r="P58" s="363"/>
      <c r="Q58" s="31"/>
      <c r="R58" s="31"/>
      <c r="S58" s="31"/>
      <c r="T58" s="31"/>
      <c r="U58" s="31"/>
      <c r="V58" s="31"/>
    </row>
    <row r="59" spans="1:22" s="1" customFormat="1" ht="14.25" customHeight="1" x14ac:dyDescent="0.25">
      <c r="A59" s="31"/>
      <c r="B59" s="31"/>
      <c r="C59" s="371" t="s">
        <v>67</v>
      </c>
      <c r="D59" s="371"/>
      <c r="E59" s="371"/>
      <c r="F59" s="371"/>
      <c r="G59" s="371"/>
      <c r="H59" s="371"/>
      <c r="I59" s="371"/>
      <c r="J59" s="371"/>
      <c r="K59" s="373">
        <f>(H32+K58)/H32</f>
        <v>1</v>
      </c>
      <c r="L59" s="373"/>
      <c r="M59" s="373"/>
      <c r="N59" s="373">
        <f>(H32+N58)/H32</f>
        <v>1</v>
      </c>
      <c r="O59" s="373"/>
      <c r="P59" s="373"/>
      <c r="Q59" s="31"/>
      <c r="R59" s="31"/>
      <c r="S59" s="31"/>
      <c r="T59" s="31"/>
      <c r="U59" s="31"/>
      <c r="V59" s="31"/>
    </row>
    <row r="60" spans="1:22" s="1" customFormat="1" ht="14.25" customHeight="1" x14ac:dyDescent="0.25">
      <c r="A60" s="31"/>
      <c r="B60" s="31"/>
      <c r="C60" s="31"/>
      <c r="D60" s="56"/>
      <c r="E60" s="56"/>
      <c r="F60" s="57"/>
      <c r="G60" s="57"/>
      <c r="H60" s="57"/>
      <c r="I60" s="31"/>
      <c r="J60" s="31"/>
      <c r="K60" s="31"/>
      <c r="L60" s="31"/>
      <c r="M60" s="31"/>
      <c r="N60" s="31"/>
      <c r="O60" s="31"/>
      <c r="P60" s="31"/>
      <c r="Q60" s="31"/>
      <c r="R60" s="31"/>
      <c r="S60" s="31"/>
      <c r="T60" s="31"/>
      <c r="U60" s="31"/>
      <c r="V60" s="31"/>
    </row>
    <row r="61" spans="1:22" s="1" customFormat="1" ht="14.25" customHeight="1" x14ac:dyDescent="0.25">
      <c r="A61" s="31"/>
      <c r="B61" s="31"/>
      <c r="C61" s="31"/>
      <c r="D61" s="56"/>
      <c r="E61" s="56"/>
      <c r="F61" s="57"/>
      <c r="G61" s="57"/>
      <c r="H61" s="57"/>
      <c r="I61" s="31"/>
      <c r="J61" s="31"/>
      <c r="K61" s="31"/>
      <c r="L61" s="31"/>
      <c r="M61" s="31"/>
      <c r="N61" s="31"/>
      <c r="O61" s="31"/>
      <c r="P61" s="31"/>
      <c r="Q61" s="31"/>
      <c r="R61" s="31"/>
      <c r="S61" s="31"/>
      <c r="T61" s="31"/>
      <c r="U61" s="31"/>
      <c r="V61" s="31"/>
    </row>
    <row r="62" spans="1:22" s="1" customFormat="1" ht="14.25" customHeight="1" x14ac:dyDescent="0.25">
      <c r="A62" s="31"/>
      <c r="B62" s="31"/>
      <c r="C62" s="368" t="s">
        <v>105</v>
      </c>
      <c r="D62" s="368"/>
      <c r="E62" s="368"/>
      <c r="F62" s="368"/>
      <c r="G62" s="368"/>
      <c r="H62" s="368"/>
      <c r="I62" s="368"/>
      <c r="J62" s="368"/>
      <c r="K62" s="368"/>
      <c r="L62" s="368"/>
      <c r="M62" s="368"/>
      <c r="N62" s="31"/>
      <c r="O62" s="31"/>
      <c r="P62" s="31"/>
      <c r="Q62" s="31"/>
      <c r="R62" s="31"/>
      <c r="S62" s="31"/>
      <c r="T62" s="31"/>
      <c r="U62" s="31"/>
      <c r="V62" s="31"/>
    </row>
    <row r="63" spans="1:22" s="1" customFormat="1" ht="14.25" customHeight="1" x14ac:dyDescent="0.25">
      <c r="A63" s="31"/>
      <c r="B63" s="31"/>
      <c r="C63" s="369" t="s">
        <v>106</v>
      </c>
      <c r="D63" s="369"/>
      <c r="E63" s="369"/>
      <c r="F63" s="369"/>
      <c r="G63" s="369"/>
      <c r="H63" s="369"/>
      <c r="I63" s="380" t="s">
        <v>107</v>
      </c>
      <c r="J63" s="380"/>
      <c r="K63" s="380"/>
      <c r="L63" s="380"/>
      <c r="M63" s="380"/>
      <c r="N63" s="31"/>
      <c r="O63" s="31"/>
      <c r="P63" s="31"/>
      <c r="Q63" s="31"/>
      <c r="R63" s="31"/>
      <c r="S63" s="31"/>
      <c r="T63" s="31"/>
      <c r="U63" s="31"/>
      <c r="V63" s="31"/>
    </row>
    <row r="64" spans="1:22" s="1" customFormat="1" ht="14.25" customHeight="1" x14ac:dyDescent="0.25">
      <c r="A64" s="31"/>
      <c r="B64" s="31"/>
      <c r="C64" s="369"/>
      <c r="D64" s="369"/>
      <c r="E64" s="369"/>
      <c r="F64" s="369"/>
      <c r="G64" s="369"/>
      <c r="H64" s="369"/>
      <c r="I64" s="379" t="s">
        <v>108</v>
      </c>
      <c r="J64" s="379"/>
      <c r="K64" s="379" t="s">
        <v>37</v>
      </c>
      <c r="L64" s="379"/>
      <c r="M64" s="243" t="s">
        <v>109</v>
      </c>
      <c r="N64" s="31"/>
      <c r="O64" s="31"/>
      <c r="P64" s="31"/>
      <c r="Q64" s="31"/>
      <c r="R64" s="31"/>
      <c r="S64" s="31"/>
      <c r="T64" s="31"/>
      <c r="U64" s="31"/>
      <c r="V64" s="31"/>
    </row>
    <row r="65" spans="1:34" s="1" customFormat="1" ht="14.25" customHeight="1" x14ac:dyDescent="0.25">
      <c r="A65" s="31"/>
      <c r="B65" s="31"/>
      <c r="C65" s="378" t="s">
        <v>10</v>
      </c>
      <c r="D65" s="378"/>
      <c r="E65" s="378"/>
      <c r="F65" s="378"/>
      <c r="G65" s="378"/>
      <c r="H65" s="378"/>
      <c r="I65" s="372">
        <f>SUM(I81,I84,I87,I90,I93,I96,I99,I102,I105,I108)</f>
        <v>0</v>
      </c>
      <c r="J65" s="372"/>
      <c r="K65" s="372">
        <f>SUM(I82,I85,I88,I91,I94,I97,I100,I103,I106,I109)</f>
        <v>0</v>
      </c>
      <c r="L65" s="372"/>
      <c r="M65" s="244">
        <f>SUM(I83,I86,I89,I92,I95,I98,I101,I104,I107,I110)</f>
        <v>0</v>
      </c>
      <c r="N65" s="31"/>
      <c r="O65" s="31"/>
      <c r="P65" s="31"/>
      <c r="Q65" s="31"/>
      <c r="R65" s="31"/>
      <c r="S65" s="31"/>
      <c r="T65" s="31"/>
      <c r="U65" s="31"/>
      <c r="V65" s="31"/>
    </row>
    <row r="66" spans="1:34" s="1" customFormat="1" ht="14.25" customHeight="1" x14ac:dyDescent="0.25">
      <c r="A66" s="31"/>
      <c r="B66" s="31"/>
      <c r="C66" s="378" t="s">
        <v>96</v>
      </c>
      <c r="D66" s="378"/>
      <c r="E66" s="378"/>
      <c r="F66" s="378"/>
      <c r="G66" s="378"/>
      <c r="H66" s="378"/>
      <c r="I66" s="372">
        <f>SUM(K81,K84,K87,K90,K93,K96,K99,K102,K105,K108)</f>
        <v>0</v>
      </c>
      <c r="J66" s="372"/>
      <c r="K66" s="372">
        <f>SUM(K82,K85,K88,K91,K94,K97,K100,K103,K106,K109)</f>
        <v>0</v>
      </c>
      <c r="L66" s="372"/>
      <c r="M66" s="244">
        <f>SUM(K83,K86,K89,K92,K95,K98,K101,K104,K107,K110)</f>
        <v>0</v>
      </c>
      <c r="N66" s="31"/>
      <c r="O66" s="31"/>
      <c r="P66" s="31"/>
      <c r="Q66" s="31"/>
      <c r="R66" s="31"/>
      <c r="S66" s="31"/>
      <c r="T66" s="31"/>
      <c r="U66" s="31"/>
      <c r="V66" s="31"/>
    </row>
    <row r="67" spans="1:34" s="1" customFormat="1" ht="14.25" customHeight="1" x14ac:dyDescent="0.25">
      <c r="A67" s="31"/>
      <c r="B67" s="31"/>
      <c r="C67" s="378" t="s">
        <v>97</v>
      </c>
      <c r="D67" s="378"/>
      <c r="E67" s="378"/>
      <c r="F67" s="378"/>
      <c r="G67" s="378"/>
      <c r="H67" s="378"/>
      <c r="I67" s="372">
        <f>SUM(M81,M84,M87,M90,M93,M96,M99,M102,M105,M108)</f>
        <v>0</v>
      </c>
      <c r="J67" s="372"/>
      <c r="K67" s="372">
        <f>SUM(M82,M85,M88,M91,M94,M97,M100,M103,M106,M109)</f>
        <v>0</v>
      </c>
      <c r="L67" s="372"/>
      <c r="M67" s="244">
        <f>SUM(M83,M86,M89,M92,M95,M98,M101,M104,M107,M110)</f>
        <v>0</v>
      </c>
      <c r="N67" s="31"/>
      <c r="O67" s="31"/>
      <c r="P67" s="31"/>
      <c r="Q67" s="31"/>
      <c r="R67" s="31"/>
      <c r="S67" s="31"/>
      <c r="T67" s="31"/>
      <c r="U67" s="31"/>
      <c r="V67" s="31"/>
    </row>
    <row r="68" spans="1:34" s="1" customFormat="1" ht="14.25" customHeight="1" x14ac:dyDescent="0.25">
      <c r="A68" s="31"/>
      <c r="B68" s="31"/>
      <c r="C68" s="378" t="s">
        <v>9</v>
      </c>
      <c r="D68" s="378"/>
      <c r="E68" s="378"/>
      <c r="F68" s="378"/>
      <c r="G68" s="378"/>
      <c r="H68" s="378"/>
      <c r="I68" s="372">
        <f>SUM(O81,O84,O87,O90,O93,O96,O99,O102,O105,O108)</f>
        <v>0</v>
      </c>
      <c r="J68" s="372"/>
      <c r="K68" s="372">
        <f>SUM(O82,O85,O88,O91,O94,O97,O100,O103,O106,O109)</f>
        <v>0</v>
      </c>
      <c r="L68" s="372"/>
      <c r="M68" s="244">
        <f>SUM(O83,O86,O89,O92,O95,O98,O101,O104,O107,O110)</f>
        <v>0</v>
      </c>
      <c r="N68" s="31"/>
      <c r="O68" s="31"/>
      <c r="P68" s="31"/>
      <c r="Q68" s="31"/>
      <c r="R68" s="31"/>
      <c r="S68" s="31"/>
      <c r="T68" s="31"/>
      <c r="U68" s="31"/>
      <c r="V68" s="31"/>
    </row>
    <row r="69" spans="1:34" s="1" customFormat="1" ht="14.25" customHeight="1" x14ac:dyDescent="0.25">
      <c r="A69" s="31"/>
      <c r="B69" s="31"/>
      <c r="C69" s="31"/>
      <c r="D69" s="56"/>
      <c r="E69" s="56"/>
      <c r="F69" s="57"/>
      <c r="G69" s="57"/>
      <c r="H69" s="57"/>
      <c r="I69" s="31"/>
      <c r="J69" s="31"/>
      <c r="K69" s="31"/>
      <c r="L69" s="31"/>
      <c r="M69" s="31"/>
      <c r="N69" s="31"/>
      <c r="O69" s="31"/>
      <c r="P69" s="31"/>
      <c r="Q69" s="31"/>
      <c r="R69" s="31"/>
      <c r="S69" s="31"/>
      <c r="T69" s="31"/>
      <c r="U69" s="31"/>
      <c r="V69" s="31"/>
    </row>
    <row r="70" spans="1:34" ht="30" customHeight="1" x14ac:dyDescent="0.4">
      <c r="A70" s="135" t="s">
        <v>185</v>
      </c>
      <c r="AA70"/>
    </row>
    <row r="71" spans="1:34" ht="15" customHeight="1" x14ac:dyDescent="0.25">
      <c r="Y71"/>
      <c r="Z71"/>
      <c r="AA71"/>
    </row>
    <row r="72" spans="1:34" ht="6" customHeight="1" x14ac:dyDescent="0.25">
      <c r="A72" s="322"/>
      <c r="B72" s="322"/>
      <c r="C72" s="322"/>
      <c r="D72" s="322"/>
      <c r="E72" s="322"/>
      <c r="F72" s="322"/>
      <c r="G72" s="322"/>
      <c r="H72" s="322"/>
      <c r="I72" s="322"/>
      <c r="J72" s="322"/>
      <c r="K72" s="322"/>
      <c r="L72" s="322"/>
      <c r="M72" s="322"/>
      <c r="N72" s="322"/>
      <c r="O72" s="322"/>
      <c r="P72" s="322"/>
      <c r="Q72" s="322"/>
      <c r="R72" s="322"/>
      <c r="S72" s="322"/>
      <c r="T72" s="322"/>
      <c r="U72" s="322"/>
      <c r="V72" s="322"/>
      <c r="W72" s="385"/>
      <c r="X72" s="18"/>
      <c r="Y72" s="18"/>
      <c r="Z72" s="18"/>
      <c r="AA72" s="18"/>
      <c r="AB72" s="18"/>
      <c r="AC72" s="18"/>
      <c r="AD72" s="18"/>
      <c r="AE72" s="18"/>
      <c r="AF72" s="18"/>
      <c r="AG72" s="18"/>
      <c r="AH72" s="18"/>
    </row>
    <row r="73" spans="1:34" ht="24.75" customHeight="1" x14ac:dyDescent="0.25">
      <c r="A73" s="376" t="s">
        <v>111</v>
      </c>
      <c r="B73" s="376"/>
      <c r="C73" s="376"/>
      <c r="D73" s="376"/>
      <c r="E73" s="376"/>
      <c r="F73" s="376"/>
      <c r="G73" s="376"/>
      <c r="H73" s="376"/>
      <c r="I73" s="376"/>
      <c r="J73" s="376"/>
      <c r="K73" s="376"/>
      <c r="L73" s="376"/>
      <c r="M73" s="376"/>
      <c r="N73" s="376"/>
      <c r="O73" s="376"/>
      <c r="P73" s="376"/>
      <c r="Q73" s="376"/>
      <c r="R73" s="376"/>
      <c r="S73" s="376"/>
      <c r="T73" s="376"/>
      <c r="U73" s="376"/>
      <c r="V73" s="376"/>
      <c r="W73" s="385"/>
      <c r="Y73"/>
      <c r="Z73"/>
      <c r="AA73"/>
    </row>
    <row r="74" spans="1:34" ht="23.25" customHeight="1" x14ac:dyDescent="0.25">
      <c r="A74" s="376"/>
      <c r="B74" s="376"/>
      <c r="C74" s="376"/>
      <c r="D74" s="376"/>
      <c r="E74" s="376"/>
      <c r="F74" s="376"/>
      <c r="G74" s="376"/>
      <c r="H74" s="376"/>
      <c r="I74" s="376"/>
      <c r="J74" s="376"/>
      <c r="K74" s="376"/>
      <c r="L74" s="376"/>
      <c r="M74" s="376"/>
      <c r="N74" s="376"/>
      <c r="O74" s="376"/>
      <c r="P74" s="376"/>
      <c r="Q74" s="376"/>
      <c r="R74" s="376"/>
      <c r="S74" s="376"/>
      <c r="T74" s="376"/>
      <c r="U74" s="376"/>
      <c r="V74" s="376"/>
      <c r="W74" s="385"/>
      <c r="Y74"/>
      <c r="Z74"/>
      <c r="AA74"/>
    </row>
    <row r="75" spans="1:34" ht="15" customHeight="1" x14ac:dyDescent="0.25">
      <c r="A75" s="376"/>
      <c r="B75" s="376"/>
      <c r="C75" s="376"/>
      <c r="D75" s="376"/>
      <c r="E75" s="376"/>
      <c r="F75" s="376"/>
      <c r="G75" s="376"/>
      <c r="H75" s="376"/>
      <c r="I75" s="376"/>
      <c r="J75" s="376"/>
      <c r="K75" s="376"/>
      <c r="L75" s="376"/>
      <c r="M75" s="376"/>
      <c r="N75" s="376"/>
      <c r="O75" s="376"/>
      <c r="P75" s="376"/>
      <c r="Q75" s="376"/>
      <c r="R75" s="376"/>
      <c r="S75" s="376"/>
      <c r="T75" s="376"/>
      <c r="U75" s="376"/>
      <c r="V75" s="376"/>
      <c r="W75" s="385"/>
      <c r="AA75"/>
    </row>
    <row r="76" spans="1:34" x14ac:dyDescent="0.25">
      <c r="A76" s="376"/>
      <c r="B76" s="376"/>
      <c r="C76" s="376"/>
      <c r="D76" s="376"/>
      <c r="E76" s="376"/>
      <c r="F76" s="376"/>
      <c r="G76" s="376"/>
      <c r="H76" s="376"/>
      <c r="I76" s="376"/>
      <c r="J76" s="376"/>
      <c r="K76" s="376"/>
      <c r="L76" s="376"/>
      <c r="M76" s="376"/>
      <c r="N76" s="376"/>
      <c r="O76" s="376"/>
      <c r="P76" s="376"/>
      <c r="Q76" s="376"/>
      <c r="R76" s="376"/>
      <c r="S76" s="376"/>
      <c r="T76" s="376"/>
      <c r="U76" s="376"/>
      <c r="V76" s="376"/>
      <c r="W76" s="385"/>
      <c r="X76"/>
      <c r="Y76"/>
      <c r="Z76"/>
      <c r="AA76"/>
    </row>
    <row r="77" spans="1:34" ht="12.75" customHeight="1" x14ac:dyDescent="0.25">
      <c r="A77" s="364" t="s">
        <v>34</v>
      </c>
      <c r="B77" s="364"/>
      <c r="C77" s="364" t="s">
        <v>93</v>
      </c>
      <c r="D77" s="364"/>
      <c r="E77" s="364"/>
      <c r="F77" s="375" t="s">
        <v>65</v>
      </c>
      <c r="G77" s="375"/>
      <c r="H77" s="375"/>
      <c r="I77" s="364" t="s">
        <v>100</v>
      </c>
      <c r="J77" s="364"/>
      <c r="K77" s="364"/>
      <c r="L77" s="364"/>
      <c r="M77" s="364"/>
      <c r="N77" s="364"/>
      <c r="O77" s="364"/>
      <c r="P77" s="364"/>
      <c r="Q77" s="364"/>
      <c r="R77" s="364"/>
      <c r="S77" s="377" t="s">
        <v>66</v>
      </c>
      <c r="T77" s="377"/>
      <c r="U77" s="377" t="s">
        <v>99</v>
      </c>
      <c r="V77" s="377"/>
    </row>
    <row r="78" spans="1:34" ht="17.25" customHeight="1" x14ac:dyDescent="0.25">
      <c r="A78" s="364"/>
      <c r="B78" s="364"/>
      <c r="C78" s="364"/>
      <c r="D78" s="364"/>
      <c r="E78" s="364"/>
      <c r="F78" s="375"/>
      <c r="G78" s="375"/>
      <c r="H78" s="375"/>
      <c r="I78" s="374" t="s">
        <v>10</v>
      </c>
      <c r="J78" s="374"/>
      <c r="K78" s="374" t="s">
        <v>96</v>
      </c>
      <c r="L78" s="374"/>
      <c r="M78" s="374" t="s">
        <v>97</v>
      </c>
      <c r="N78" s="374"/>
      <c r="O78" s="374" t="s">
        <v>9</v>
      </c>
      <c r="P78" s="374"/>
      <c r="Q78" s="374" t="s">
        <v>98</v>
      </c>
      <c r="R78" s="374"/>
      <c r="S78" s="377"/>
      <c r="T78" s="377"/>
      <c r="U78" s="377"/>
      <c r="V78" s="377"/>
    </row>
    <row r="79" spans="1:34" ht="17.25" customHeight="1" x14ac:dyDescent="0.25">
      <c r="A79" s="364"/>
      <c r="B79" s="364"/>
      <c r="C79" s="364"/>
      <c r="D79" s="364"/>
      <c r="E79" s="364"/>
      <c r="F79" s="375"/>
      <c r="G79" s="375"/>
      <c r="H79" s="375"/>
      <c r="I79" s="374"/>
      <c r="J79" s="374"/>
      <c r="K79" s="374"/>
      <c r="L79" s="374"/>
      <c r="M79" s="374"/>
      <c r="N79" s="374"/>
      <c r="O79" s="374"/>
      <c r="P79" s="374"/>
      <c r="Q79" s="374"/>
      <c r="R79" s="374"/>
      <c r="S79" s="377"/>
      <c r="T79" s="377"/>
      <c r="U79" s="377"/>
      <c r="V79" s="377"/>
    </row>
    <row r="80" spans="1:34" x14ac:dyDescent="0.25">
      <c r="A80" s="364"/>
      <c r="B80" s="364"/>
      <c r="C80" s="364"/>
      <c r="D80" s="364"/>
      <c r="E80" s="364"/>
      <c r="F80" s="375"/>
      <c r="G80" s="375"/>
      <c r="H80" s="375"/>
      <c r="I80" s="374"/>
      <c r="J80" s="374"/>
      <c r="K80" s="374"/>
      <c r="L80" s="374"/>
      <c r="M80" s="374"/>
      <c r="N80" s="374"/>
      <c r="O80" s="374"/>
      <c r="P80" s="374"/>
      <c r="Q80" s="374"/>
      <c r="R80" s="374"/>
      <c r="S80" s="377"/>
      <c r="T80" s="377"/>
      <c r="U80" s="377"/>
      <c r="V80" s="377"/>
    </row>
    <row r="81" spans="1:22" ht="15.75" customHeight="1" x14ac:dyDescent="0.25">
      <c r="A81" s="365" t="s">
        <v>39</v>
      </c>
      <c r="B81" s="365"/>
      <c r="C81" s="360" t="s">
        <v>36</v>
      </c>
      <c r="D81" s="360"/>
      <c r="E81" s="360"/>
      <c r="F81" s="361">
        <f>F12</f>
        <v>85</v>
      </c>
      <c r="G81" s="361"/>
      <c r="H81" s="361"/>
      <c r="I81" s="362">
        <v>0</v>
      </c>
      <c r="J81" s="362"/>
      <c r="K81" s="362">
        <v>0</v>
      </c>
      <c r="L81" s="362"/>
      <c r="M81" s="362">
        <v>0</v>
      </c>
      <c r="N81" s="362"/>
      <c r="O81" s="362">
        <v>0</v>
      </c>
      <c r="P81" s="362"/>
      <c r="Q81" s="363">
        <f t="shared" ref="Q81:Q110" si="0">SUM(I81:P81)</f>
        <v>0</v>
      </c>
      <c r="R81" s="363"/>
      <c r="S81" s="362">
        <v>0</v>
      </c>
      <c r="T81" s="362"/>
      <c r="U81" s="363">
        <f t="shared" ref="U81:U110" si="1">S81-Q81</f>
        <v>0</v>
      </c>
      <c r="V81" s="363"/>
    </row>
    <row r="82" spans="1:22" x14ac:dyDescent="0.25">
      <c r="A82" s="365"/>
      <c r="B82" s="365"/>
      <c r="C82" s="367" t="s">
        <v>57</v>
      </c>
      <c r="D82" s="367"/>
      <c r="E82" s="367"/>
      <c r="F82" s="361">
        <f>G12</f>
        <v>102</v>
      </c>
      <c r="G82" s="361"/>
      <c r="H82" s="361"/>
      <c r="I82" s="362">
        <v>0</v>
      </c>
      <c r="J82" s="362"/>
      <c r="K82" s="362">
        <v>0</v>
      </c>
      <c r="L82" s="362"/>
      <c r="M82" s="362">
        <v>0</v>
      </c>
      <c r="N82" s="362"/>
      <c r="O82" s="362">
        <v>0</v>
      </c>
      <c r="P82" s="362"/>
      <c r="Q82" s="363">
        <f t="shared" si="0"/>
        <v>0</v>
      </c>
      <c r="R82" s="363"/>
      <c r="S82" s="362">
        <v>0</v>
      </c>
      <c r="T82" s="362"/>
      <c r="U82" s="363">
        <f t="shared" si="1"/>
        <v>0</v>
      </c>
      <c r="V82" s="363"/>
    </row>
    <row r="83" spans="1:22" ht="15.75" thickBot="1" x14ac:dyDescent="0.3">
      <c r="A83" s="366"/>
      <c r="B83" s="366"/>
      <c r="C83" s="356" t="s">
        <v>58</v>
      </c>
      <c r="D83" s="356"/>
      <c r="E83" s="356"/>
      <c r="F83" s="357">
        <f>H12</f>
        <v>119</v>
      </c>
      <c r="G83" s="357"/>
      <c r="H83" s="357"/>
      <c r="I83" s="358">
        <v>0</v>
      </c>
      <c r="J83" s="358"/>
      <c r="K83" s="358">
        <v>0</v>
      </c>
      <c r="L83" s="358"/>
      <c r="M83" s="358">
        <v>0</v>
      </c>
      <c r="N83" s="358"/>
      <c r="O83" s="358">
        <v>0</v>
      </c>
      <c r="P83" s="358"/>
      <c r="Q83" s="359">
        <f t="shared" si="0"/>
        <v>0</v>
      </c>
      <c r="R83" s="359"/>
      <c r="S83" s="358">
        <v>0</v>
      </c>
      <c r="T83" s="358"/>
      <c r="U83" s="359">
        <f t="shared" si="1"/>
        <v>0</v>
      </c>
      <c r="V83" s="359"/>
    </row>
    <row r="84" spans="1:22" ht="15.75" thickTop="1" x14ac:dyDescent="0.25">
      <c r="A84" s="365" t="s">
        <v>40</v>
      </c>
      <c r="B84" s="365"/>
      <c r="C84" s="360" t="s">
        <v>36</v>
      </c>
      <c r="D84" s="360"/>
      <c r="E84" s="360"/>
      <c r="F84" s="361">
        <f>F14</f>
        <v>100</v>
      </c>
      <c r="G84" s="361"/>
      <c r="H84" s="361"/>
      <c r="I84" s="362">
        <v>0</v>
      </c>
      <c r="J84" s="362"/>
      <c r="K84" s="362">
        <v>0</v>
      </c>
      <c r="L84" s="362"/>
      <c r="M84" s="362">
        <v>0</v>
      </c>
      <c r="N84" s="362"/>
      <c r="O84" s="362">
        <v>0</v>
      </c>
      <c r="P84" s="362"/>
      <c r="Q84" s="363">
        <f t="shared" si="0"/>
        <v>0</v>
      </c>
      <c r="R84" s="363"/>
      <c r="S84" s="362">
        <v>0</v>
      </c>
      <c r="T84" s="362"/>
      <c r="U84" s="363">
        <f t="shared" si="1"/>
        <v>0</v>
      </c>
      <c r="V84" s="363"/>
    </row>
    <row r="85" spans="1:22" ht="12.75" customHeight="1" x14ac:dyDescent="0.25">
      <c r="A85" s="365"/>
      <c r="B85" s="365"/>
      <c r="C85" s="367" t="s">
        <v>57</v>
      </c>
      <c r="D85" s="367"/>
      <c r="E85" s="367"/>
      <c r="F85" s="361">
        <f>G14</f>
        <v>120</v>
      </c>
      <c r="G85" s="361"/>
      <c r="H85" s="361"/>
      <c r="I85" s="362">
        <v>0</v>
      </c>
      <c r="J85" s="362"/>
      <c r="K85" s="362">
        <v>0</v>
      </c>
      <c r="L85" s="362"/>
      <c r="M85" s="362">
        <v>0</v>
      </c>
      <c r="N85" s="362"/>
      <c r="O85" s="362">
        <v>0</v>
      </c>
      <c r="P85" s="362"/>
      <c r="Q85" s="363">
        <f t="shared" si="0"/>
        <v>0</v>
      </c>
      <c r="R85" s="363"/>
      <c r="S85" s="362">
        <v>0</v>
      </c>
      <c r="T85" s="362"/>
      <c r="U85" s="363">
        <f t="shared" si="1"/>
        <v>0</v>
      </c>
      <c r="V85" s="363"/>
    </row>
    <row r="86" spans="1:22" ht="15" customHeight="1" thickBot="1" x14ac:dyDescent="0.3">
      <c r="A86" s="366"/>
      <c r="B86" s="366"/>
      <c r="C86" s="356" t="s">
        <v>58</v>
      </c>
      <c r="D86" s="356"/>
      <c r="E86" s="356"/>
      <c r="F86" s="357">
        <f>H14</f>
        <v>140</v>
      </c>
      <c r="G86" s="357"/>
      <c r="H86" s="357"/>
      <c r="I86" s="358">
        <v>0</v>
      </c>
      <c r="J86" s="358"/>
      <c r="K86" s="358">
        <v>0</v>
      </c>
      <c r="L86" s="358"/>
      <c r="M86" s="358">
        <v>0</v>
      </c>
      <c r="N86" s="358"/>
      <c r="O86" s="358">
        <v>0</v>
      </c>
      <c r="P86" s="358"/>
      <c r="Q86" s="359">
        <f t="shared" si="0"/>
        <v>0</v>
      </c>
      <c r="R86" s="359"/>
      <c r="S86" s="358">
        <v>0</v>
      </c>
      <c r="T86" s="358"/>
      <c r="U86" s="359">
        <f t="shared" si="1"/>
        <v>0</v>
      </c>
      <c r="V86" s="359"/>
    </row>
    <row r="87" spans="1:22" ht="15.75" thickTop="1" x14ac:dyDescent="0.25">
      <c r="A87" s="365" t="s">
        <v>41</v>
      </c>
      <c r="B87" s="365"/>
      <c r="C87" s="360" t="s">
        <v>36</v>
      </c>
      <c r="D87" s="360"/>
      <c r="E87" s="360"/>
      <c r="F87" s="361">
        <f>F16</f>
        <v>100</v>
      </c>
      <c r="G87" s="361"/>
      <c r="H87" s="361"/>
      <c r="I87" s="362">
        <v>0</v>
      </c>
      <c r="J87" s="362"/>
      <c r="K87" s="362">
        <v>0</v>
      </c>
      <c r="L87" s="362"/>
      <c r="M87" s="362">
        <v>0</v>
      </c>
      <c r="N87" s="362"/>
      <c r="O87" s="362">
        <v>0</v>
      </c>
      <c r="P87" s="362"/>
      <c r="Q87" s="363">
        <f t="shared" si="0"/>
        <v>0</v>
      </c>
      <c r="R87" s="363"/>
      <c r="S87" s="362">
        <v>0</v>
      </c>
      <c r="T87" s="362"/>
      <c r="U87" s="363">
        <f t="shared" si="1"/>
        <v>0</v>
      </c>
      <c r="V87" s="363"/>
    </row>
    <row r="88" spans="1:22" ht="15" customHeight="1" x14ac:dyDescent="0.25">
      <c r="A88" s="365"/>
      <c r="B88" s="365"/>
      <c r="C88" s="367" t="s">
        <v>57</v>
      </c>
      <c r="D88" s="367"/>
      <c r="E88" s="367"/>
      <c r="F88" s="361">
        <f>G16</f>
        <v>120</v>
      </c>
      <c r="G88" s="361"/>
      <c r="H88" s="361"/>
      <c r="I88" s="362">
        <v>0</v>
      </c>
      <c r="J88" s="362"/>
      <c r="K88" s="362">
        <v>0</v>
      </c>
      <c r="L88" s="362"/>
      <c r="M88" s="362">
        <v>0</v>
      </c>
      <c r="N88" s="362"/>
      <c r="O88" s="362">
        <v>0</v>
      </c>
      <c r="P88" s="362"/>
      <c r="Q88" s="363">
        <f t="shared" si="0"/>
        <v>0</v>
      </c>
      <c r="R88" s="363"/>
      <c r="S88" s="362">
        <v>0</v>
      </c>
      <c r="T88" s="362"/>
      <c r="U88" s="363">
        <f t="shared" si="1"/>
        <v>0</v>
      </c>
      <c r="V88" s="363"/>
    </row>
    <row r="89" spans="1:22" ht="15" customHeight="1" thickBot="1" x14ac:dyDescent="0.3">
      <c r="A89" s="366"/>
      <c r="B89" s="366"/>
      <c r="C89" s="356" t="s">
        <v>58</v>
      </c>
      <c r="D89" s="356"/>
      <c r="E89" s="356"/>
      <c r="F89" s="357">
        <f>H16</f>
        <v>140</v>
      </c>
      <c r="G89" s="357"/>
      <c r="H89" s="357"/>
      <c r="I89" s="358">
        <v>0</v>
      </c>
      <c r="J89" s="358"/>
      <c r="K89" s="358">
        <v>0</v>
      </c>
      <c r="L89" s="358"/>
      <c r="M89" s="358">
        <v>0</v>
      </c>
      <c r="N89" s="358"/>
      <c r="O89" s="358">
        <v>0</v>
      </c>
      <c r="P89" s="358"/>
      <c r="Q89" s="359">
        <f t="shared" si="0"/>
        <v>0</v>
      </c>
      <c r="R89" s="359"/>
      <c r="S89" s="358">
        <v>0</v>
      </c>
      <c r="T89" s="358"/>
      <c r="U89" s="359">
        <f t="shared" si="1"/>
        <v>0</v>
      </c>
      <c r="V89" s="359"/>
    </row>
    <row r="90" spans="1:22" ht="15" customHeight="1" thickTop="1" x14ac:dyDescent="0.25">
      <c r="A90" s="365" t="s">
        <v>42</v>
      </c>
      <c r="B90" s="365"/>
      <c r="C90" s="360" t="s">
        <v>36</v>
      </c>
      <c r="D90" s="360"/>
      <c r="E90" s="360"/>
      <c r="F90" s="361">
        <f>F18</f>
        <v>100</v>
      </c>
      <c r="G90" s="361"/>
      <c r="H90" s="361"/>
      <c r="I90" s="362">
        <v>0</v>
      </c>
      <c r="J90" s="362"/>
      <c r="K90" s="362">
        <v>0</v>
      </c>
      <c r="L90" s="362"/>
      <c r="M90" s="362">
        <v>0</v>
      </c>
      <c r="N90" s="362"/>
      <c r="O90" s="362">
        <v>0</v>
      </c>
      <c r="P90" s="362"/>
      <c r="Q90" s="363">
        <f t="shared" si="0"/>
        <v>0</v>
      </c>
      <c r="R90" s="363"/>
      <c r="S90" s="362">
        <v>0</v>
      </c>
      <c r="T90" s="362"/>
      <c r="U90" s="363">
        <f t="shared" si="1"/>
        <v>0</v>
      </c>
      <c r="V90" s="363"/>
    </row>
    <row r="91" spans="1:22" ht="15" customHeight="1" x14ac:dyDescent="0.25">
      <c r="A91" s="365"/>
      <c r="B91" s="365"/>
      <c r="C91" s="367" t="s">
        <v>57</v>
      </c>
      <c r="D91" s="367"/>
      <c r="E91" s="367"/>
      <c r="F91" s="361">
        <f>G18</f>
        <v>120</v>
      </c>
      <c r="G91" s="361"/>
      <c r="H91" s="361"/>
      <c r="I91" s="362">
        <v>0</v>
      </c>
      <c r="J91" s="362"/>
      <c r="K91" s="362">
        <v>0</v>
      </c>
      <c r="L91" s="362"/>
      <c r="M91" s="362">
        <v>0</v>
      </c>
      <c r="N91" s="362"/>
      <c r="O91" s="362">
        <v>0</v>
      </c>
      <c r="P91" s="362"/>
      <c r="Q91" s="363">
        <f t="shared" si="0"/>
        <v>0</v>
      </c>
      <c r="R91" s="363"/>
      <c r="S91" s="362">
        <v>0</v>
      </c>
      <c r="T91" s="362"/>
      <c r="U91" s="363">
        <f t="shared" si="1"/>
        <v>0</v>
      </c>
      <c r="V91" s="363"/>
    </row>
    <row r="92" spans="1:22" ht="15" customHeight="1" thickBot="1" x14ac:dyDescent="0.3">
      <c r="A92" s="366"/>
      <c r="B92" s="366"/>
      <c r="C92" s="356" t="s">
        <v>58</v>
      </c>
      <c r="D92" s="356"/>
      <c r="E92" s="356"/>
      <c r="F92" s="357">
        <f>H18</f>
        <v>140</v>
      </c>
      <c r="G92" s="357"/>
      <c r="H92" s="357"/>
      <c r="I92" s="358">
        <v>0</v>
      </c>
      <c r="J92" s="358"/>
      <c r="K92" s="358">
        <v>0</v>
      </c>
      <c r="L92" s="358"/>
      <c r="M92" s="358">
        <v>0</v>
      </c>
      <c r="N92" s="358"/>
      <c r="O92" s="358">
        <v>0</v>
      </c>
      <c r="P92" s="358"/>
      <c r="Q92" s="359">
        <f t="shared" si="0"/>
        <v>0</v>
      </c>
      <c r="R92" s="359"/>
      <c r="S92" s="358">
        <v>0</v>
      </c>
      <c r="T92" s="358"/>
      <c r="U92" s="359">
        <f t="shared" si="1"/>
        <v>0</v>
      </c>
      <c r="V92" s="359"/>
    </row>
    <row r="93" spans="1:22" ht="15.75" thickTop="1" x14ac:dyDescent="0.25">
      <c r="A93" s="365" t="s">
        <v>43</v>
      </c>
      <c r="B93" s="365"/>
      <c r="C93" s="360" t="s">
        <v>36</v>
      </c>
      <c r="D93" s="360"/>
      <c r="E93" s="360"/>
      <c r="F93" s="361">
        <f>F20</f>
        <v>85</v>
      </c>
      <c r="G93" s="361"/>
      <c r="H93" s="361"/>
      <c r="I93" s="362">
        <v>0</v>
      </c>
      <c r="J93" s="362"/>
      <c r="K93" s="362">
        <v>0</v>
      </c>
      <c r="L93" s="362"/>
      <c r="M93" s="362">
        <v>0</v>
      </c>
      <c r="N93" s="362"/>
      <c r="O93" s="362">
        <v>0</v>
      </c>
      <c r="P93" s="362"/>
      <c r="Q93" s="363">
        <f t="shared" si="0"/>
        <v>0</v>
      </c>
      <c r="R93" s="363"/>
      <c r="S93" s="362">
        <v>0</v>
      </c>
      <c r="T93" s="362"/>
      <c r="U93" s="363">
        <f t="shared" si="1"/>
        <v>0</v>
      </c>
      <c r="V93" s="363"/>
    </row>
    <row r="94" spans="1:22" x14ac:dyDescent="0.25">
      <c r="A94" s="365"/>
      <c r="B94" s="365"/>
      <c r="C94" s="367" t="s">
        <v>57</v>
      </c>
      <c r="D94" s="367"/>
      <c r="E94" s="367"/>
      <c r="F94" s="361">
        <f>G20</f>
        <v>102</v>
      </c>
      <c r="G94" s="361"/>
      <c r="H94" s="361"/>
      <c r="I94" s="362">
        <v>0</v>
      </c>
      <c r="J94" s="362"/>
      <c r="K94" s="362">
        <v>0</v>
      </c>
      <c r="L94" s="362"/>
      <c r="M94" s="362">
        <v>0</v>
      </c>
      <c r="N94" s="362"/>
      <c r="O94" s="362">
        <v>0</v>
      </c>
      <c r="P94" s="362"/>
      <c r="Q94" s="363">
        <f t="shared" si="0"/>
        <v>0</v>
      </c>
      <c r="R94" s="363"/>
      <c r="S94" s="362">
        <v>0</v>
      </c>
      <c r="T94" s="362"/>
      <c r="U94" s="363">
        <f t="shared" si="1"/>
        <v>0</v>
      </c>
      <c r="V94" s="363"/>
    </row>
    <row r="95" spans="1:22" ht="15.75" thickBot="1" x14ac:dyDescent="0.3">
      <c r="A95" s="366"/>
      <c r="B95" s="366"/>
      <c r="C95" s="356" t="s">
        <v>58</v>
      </c>
      <c r="D95" s="356"/>
      <c r="E95" s="356"/>
      <c r="F95" s="357">
        <f>H20</f>
        <v>119</v>
      </c>
      <c r="G95" s="357"/>
      <c r="H95" s="357"/>
      <c r="I95" s="358">
        <v>0</v>
      </c>
      <c r="J95" s="358"/>
      <c r="K95" s="358">
        <v>0</v>
      </c>
      <c r="L95" s="358"/>
      <c r="M95" s="358">
        <v>0</v>
      </c>
      <c r="N95" s="358"/>
      <c r="O95" s="358">
        <v>0</v>
      </c>
      <c r="P95" s="358"/>
      <c r="Q95" s="359">
        <f t="shared" si="0"/>
        <v>0</v>
      </c>
      <c r="R95" s="359"/>
      <c r="S95" s="358">
        <v>0</v>
      </c>
      <c r="T95" s="358"/>
      <c r="U95" s="359">
        <f t="shared" si="1"/>
        <v>0</v>
      </c>
      <c r="V95" s="359"/>
    </row>
    <row r="96" spans="1:22" ht="15.75" thickTop="1" x14ac:dyDescent="0.25">
      <c r="A96" s="365" t="s">
        <v>44</v>
      </c>
      <c r="B96" s="365"/>
      <c r="C96" s="360" t="s">
        <v>36</v>
      </c>
      <c r="D96" s="360"/>
      <c r="E96" s="360"/>
      <c r="F96" s="361">
        <f>F22</f>
        <v>80</v>
      </c>
      <c r="G96" s="361"/>
      <c r="H96" s="361"/>
      <c r="I96" s="362">
        <v>0</v>
      </c>
      <c r="J96" s="362"/>
      <c r="K96" s="362">
        <v>0</v>
      </c>
      <c r="L96" s="362"/>
      <c r="M96" s="362">
        <v>0</v>
      </c>
      <c r="N96" s="362"/>
      <c r="O96" s="362">
        <v>0</v>
      </c>
      <c r="P96" s="362"/>
      <c r="Q96" s="363">
        <f t="shared" si="0"/>
        <v>0</v>
      </c>
      <c r="R96" s="363"/>
      <c r="S96" s="362">
        <v>0</v>
      </c>
      <c r="T96" s="362"/>
      <c r="U96" s="363">
        <f t="shared" si="1"/>
        <v>0</v>
      </c>
      <c r="V96" s="363"/>
    </row>
    <row r="97" spans="1:27" ht="15" customHeight="1" x14ac:dyDescent="0.25">
      <c r="A97" s="365"/>
      <c r="B97" s="365"/>
      <c r="C97" s="367" t="s">
        <v>57</v>
      </c>
      <c r="D97" s="367"/>
      <c r="E97" s="367"/>
      <c r="F97" s="361">
        <f>G22</f>
        <v>96</v>
      </c>
      <c r="G97" s="361"/>
      <c r="H97" s="361"/>
      <c r="I97" s="362">
        <v>0</v>
      </c>
      <c r="J97" s="362"/>
      <c r="K97" s="362">
        <v>0</v>
      </c>
      <c r="L97" s="362"/>
      <c r="M97" s="362">
        <v>0</v>
      </c>
      <c r="N97" s="362"/>
      <c r="O97" s="362">
        <v>0</v>
      </c>
      <c r="P97" s="362"/>
      <c r="Q97" s="363">
        <f t="shared" si="0"/>
        <v>0</v>
      </c>
      <c r="R97" s="363"/>
      <c r="S97" s="362">
        <v>0</v>
      </c>
      <c r="T97" s="362"/>
      <c r="U97" s="363">
        <f t="shared" si="1"/>
        <v>0</v>
      </c>
      <c r="V97" s="363"/>
    </row>
    <row r="98" spans="1:27" ht="15" customHeight="1" thickBot="1" x14ac:dyDescent="0.3">
      <c r="A98" s="366"/>
      <c r="B98" s="366"/>
      <c r="C98" s="356" t="s">
        <v>58</v>
      </c>
      <c r="D98" s="356"/>
      <c r="E98" s="356"/>
      <c r="F98" s="357">
        <f>H22</f>
        <v>112</v>
      </c>
      <c r="G98" s="357"/>
      <c r="H98" s="357"/>
      <c r="I98" s="358">
        <v>0</v>
      </c>
      <c r="J98" s="358"/>
      <c r="K98" s="358">
        <v>0</v>
      </c>
      <c r="L98" s="358"/>
      <c r="M98" s="358">
        <v>0</v>
      </c>
      <c r="N98" s="358"/>
      <c r="O98" s="358">
        <v>0</v>
      </c>
      <c r="P98" s="358"/>
      <c r="Q98" s="359">
        <f t="shared" si="0"/>
        <v>0</v>
      </c>
      <c r="R98" s="359"/>
      <c r="S98" s="358">
        <v>0</v>
      </c>
      <c r="T98" s="358"/>
      <c r="U98" s="359">
        <f t="shared" si="1"/>
        <v>0</v>
      </c>
      <c r="V98" s="359"/>
    </row>
    <row r="99" spans="1:27" ht="15" customHeight="1" thickTop="1" x14ac:dyDescent="0.25">
      <c r="A99" s="365" t="s">
        <v>101</v>
      </c>
      <c r="B99" s="365"/>
      <c r="C99" s="360" t="s">
        <v>36</v>
      </c>
      <c r="D99" s="360"/>
      <c r="E99" s="360"/>
      <c r="F99" s="361">
        <f>F24</f>
        <v>110</v>
      </c>
      <c r="G99" s="361"/>
      <c r="H99" s="361"/>
      <c r="I99" s="362">
        <v>0</v>
      </c>
      <c r="J99" s="362"/>
      <c r="K99" s="362">
        <v>0</v>
      </c>
      <c r="L99" s="362"/>
      <c r="M99" s="362">
        <v>0</v>
      </c>
      <c r="N99" s="362"/>
      <c r="O99" s="362">
        <v>0</v>
      </c>
      <c r="P99" s="362"/>
      <c r="Q99" s="363">
        <f t="shared" si="0"/>
        <v>0</v>
      </c>
      <c r="R99" s="363"/>
      <c r="S99" s="362">
        <v>0</v>
      </c>
      <c r="T99" s="362"/>
      <c r="U99" s="363">
        <f t="shared" si="1"/>
        <v>0</v>
      </c>
      <c r="V99" s="363"/>
    </row>
    <row r="100" spans="1:27" ht="15" customHeight="1" x14ac:dyDescent="0.25">
      <c r="A100" s="365"/>
      <c r="B100" s="365"/>
      <c r="C100" s="367" t="s">
        <v>57</v>
      </c>
      <c r="D100" s="367"/>
      <c r="E100" s="367"/>
      <c r="F100" s="361">
        <f>G24</f>
        <v>132</v>
      </c>
      <c r="G100" s="361"/>
      <c r="H100" s="361"/>
      <c r="I100" s="362">
        <v>0</v>
      </c>
      <c r="J100" s="362"/>
      <c r="K100" s="362">
        <v>0</v>
      </c>
      <c r="L100" s="362"/>
      <c r="M100" s="362">
        <v>0</v>
      </c>
      <c r="N100" s="362"/>
      <c r="O100" s="362">
        <v>0</v>
      </c>
      <c r="P100" s="362"/>
      <c r="Q100" s="363">
        <f t="shared" si="0"/>
        <v>0</v>
      </c>
      <c r="R100" s="363"/>
      <c r="S100" s="362">
        <v>0</v>
      </c>
      <c r="T100" s="362"/>
      <c r="U100" s="363">
        <f t="shared" si="1"/>
        <v>0</v>
      </c>
      <c r="V100" s="363"/>
    </row>
    <row r="101" spans="1:27" ht="15" customHeight="1" thickBot="1" x14ac:dyDescent="0.3">
      <c r="A101" s="366"/>
      <c r="B101" s="366"/>
      <c r="C101" s="356" t="s">
        <v>58</v>
      </c>
      <c r="D101" s="356"/>
      <c r="E101" s="356"/>
      <c r="F101" s="357">
        <f>H24</f>
        <v>154</v>
      </c>
      <c r="G101" s="357"/>
      <c r="H101" s="357"/>
      <c r="I101" s="358">
        <v>0</v>
      </c>
      <c r="J101" s="358"/>
      <c r="K101" s="358">
        <v>0</v>
      </c>
      <c r="L101" s="358"/>
      <c r="M101" s="358">
        <v>0</v>
      </c>
      <c r="N101" s="358"/>
      <c r="O101" s="358">
        <v>0</v>
      </c>
      <c r="P101" s="358"/>
      <c r="Q101" s="359">
        <f t="shared" si="0"/>
        <v>0</v>
      </c>
      <c r="R101" s="359"/>
      <c r="S101" s="358">
        <v>0</v>
      </c>
      <c r="T101" s="358"/>
      <c r="U101" s="359">
        <f t="shared" si="1"/>
        <v>0</v>
      </c>
      <c r="V101" s="359"/>
    </row>
    <row r="102" spans="1:27" ht="15.75" thickTop="1" x14ac:dyDescent="0.25">
      <c r="A102" s="365" t="s">
        <v>46</v>
      </c>
      <c r="B102" s="365"/>
      <c r="C102" s="360" t="s">
        <v>36</v>
      </c>
      <c r="D102" s="360"/>
      <c r="E102" s="360"/>
      <c r="F102" s="361">
        <f>F26</f>
        <v>105</v>
      </c>
      <c r="G102" s="361"/>
      <c r="H102" s="361"/>
      <c r="I102" s="362">
        <v>0</v>
      </c>
      <c r="J102" s="362"/>
      <c r="K102" s="362">
        <v>0</v>
      </c>
      <c r="L102" s="362"/>
      <c r="M102" s="362">
        <v>0</v>
      </c>
      <c r="N102" s="362"/>
      <c r="O102" s="362">
        <v>0</v>
      </c>
      <c r="P102" s="362"/>
      <c r="Q102" s="363">
        <f t="shared" si="0"/>
        <v>0</v>
      </c>
      <c r="R102" s="363"/>
      <c r="S102" s="362">
        <v>0</v>
      </c>
      <c r="T102" s="362"/>
      <c r="U102" s="363">
        <f t="shared" si="1"/>
        <v>0</v>
      </c>
      <c r="V102" s="363"/>
    </row>
    <row r="103" spans="1:27" x14ac:dyDescent="0.25">
      <c r="A103" s="365"/>
      <c r="B103" s="365"/>
      <c r="C103" s="367" t="s">
        <v>57</v>
      </c>
      <c r="D103" s="367"/>
      <c r="E103" s="367"/>
      <c r="F103" s="361">
        <f>G26</f>
        <v>126</v>
      </c>
      <c r="G103" s="361"/>
      <c r="H103" s="361"/>
      <c r="I103" s="362">
        <v>0</v>
      </c>
      <c r="J103" s="362"/>
      <c r="K103" s="362">
        <v>0</v>
      </c>
      <c r="L103" s="362"/>
      <c r="M103" s="362">
        <v>0</v>
      </c>
      <c r="N103" s="362"/>
      <c r="O103" s="362">
        <v>0</v>
      </c>
      <c r="P103" s="362"/>
      <c r="Q103" s="363">
        <f t="shared" si="0"/>
        <v>0</v>
      </c>
      <c r="R103" s="363"/>
      <c r="S103" s="362">
        <v>0</v>
      </c>
      <c r="T103" s="362"/>
      <c r="U103" s="363">
        <f t="shared" si="1"/>
        <v>0</v>
      </c>
      <c r="V103" s="363"/>
    </row>
    <row r="104" spans="1:27" ht="15.75" thickBot="1" x14ac:dyDescent="0.3">
      <c r="A104" s="366"/>
      <c r="B104" s="366"/>
      <c r="C104" s="356" t="s">
        <v>58</v>
      </c>
      <c r="D104" s="356"/>
      <c r="E104" s="356"/>
      <c r="F104" s="357">
        <f>H26</f>
        <v>147</v>
      </c>
      <c r="G104" s="357"/>
      <c r="H104" s="357"/>
      <c r="I104" s="358">
        <v>0</v>
      </c>
      <c r="J104" s="358"/>
      <c r="K104" s="358">
        <v>0</v>
      </c>
      <c r="L104" s="358"/>
      <c r="M104" s="358">
        <v>0</v>
      </c>
      <c r="N104" s="358"/>
      <c r="O104" s="358">
        <v>0</v>
      </c>
      <c r="P104" s="358"/>
      <c r="Q104" s="359">
        <f t="shared" si="0"/>
        <v>0</v>
      </c>
      <c r="R104" s="359"/>
      <c r="S104" s="358">
        <v>0</v>
      </c>
      <c r="T104" s="358"/>
      <c r="U104" s="359">
        <f t="shared" si="1"/>
        <v>0</v>
      </c>
      <c r="V104" s="359"/>
    </row>
    <row r="105" spans="1:27" ht="15.75" thickTop="1" x14ac:dyDescent="0.25">
      <c r="A105" s="365" t="s">
        <v>47</v>
      </c>
      <c r="B105" s="365"/>
      <c r="C105" s="360" t="s">
        <v>36</v>
      </c>
      <c r="D105" s="360"/>
      <c r="E105" s="360"/>
      <c r="F105" s="361">
        <f>F28</f>
        <v>105</v>
      </c>
      <c r="G105" s="361"/>
      <c r="H105" s="361"/>
      <c r="I105" s="362">
        <v>0</v>
      </c>
      <c r="J105" s="362"/>
      <c r="K105" s="362">
        <v>0</v>
      </c>
      <c r="L105" s="362"/>
      <c r="M105" s="362">
        <v>0</v>
      </c>
      <c r="N105" s="362"/>
      <c r="O105" s="362">
        <v>0</v>
      </c>
      <c r="P105" s="362"/>
      <c r="Q105" s="363">
        <f t="shared" si="0"/>
        <v>0</v>
      </c>
      <c r="R105" s="363"/>
      <c r="S105" s="362">
        <v>0</v>
      </c>
      <c r="T105" s="362"/>
      <c r="U105" s="363">
        <f t="shared" si="1"/>
        <v>0</v>
      </c>
      <c r="V105" s="363"/>
    </row>
    <row r="106" spans="1:27" x14ac:dyDescent="0.25">
      <c r="A106" s="365"/>
      <c r="B106" s="365"/>
      <c r="C106" s="367" t="s">
        <v>57</v>
      </c>
      <c r="D106" s="367"/>
      <c r="E106" s="367"/>
      <c r="F106" s="361">
        <f>G28</f>
        <v>126</v>
      </c>
      <c r="G106" s="361"/>
      <c r="H106" s="361"/>
      <c r="I106" s="362">
        <v>0</v>
      </c>
      <c r="J106" s="362"/>
      <c r="K106" s="362">
        <v>0</v>
      </c>
      <c r="L106" s="362"/>
      <c r="M106" s="362">
        <v>0</v>
      </c>
      <c r="N106" s="362"/>
      <c r="O106" s="362">
        <v>0</v>
      </c>
      <c r="P106" s="362"/>
      <c r="Q106" s="363">
        <f t="shared" si="0"/>
        <v>0</v>
      </c>
      <c r="R106" s="363"/>
      <c r="S106" s="362">
        <v>0</v>
      </c>
      <c r="T106" s="362"/>
      <c r="U106" s="363">
        <f t="shared" si="1"/>
        <v>0</v>
      </c>
      <c r="V106" s="363"/>
    </row>
    <row r="107" spans="1:27" ht="15.75" thickBot="1" x14ac:dyDescent="0.3">
      <c r="A107" s="366"/>
      <c r="B107" s="366"/>
      <c r="C107" s="356" t="s">
        <v>58</v>
      </c>
      <c r="D107" s="356"/>
      <c r="E107" s="356"/>
      <c r="F107" s="357">
        <f>H28</f>
        <v>147</v>
      </c>
      <c r="G107" s="357"/>
      <c r="H107" s="357"/>
      <c r="I107" s="358">
        <v>0</v>
      </c>
      <c r="J107" s="358"/>
      <c r="K107" s="358">
        <v>0</v>
      </c>
      <c r="L107" s="358"/>
      <c r="M107" s="358">
        <v>0</v>
      </c>
      <c r="N107" s="358"/>
      <c r="O107" s="358">
        <v>0</v>
      </c>
      <c r="P107" s="358"/>
      <c r="Q107" s="359">
        <f t="shared" si="0"/>
        <v>0</v>
      </c>
      <c r="R107" s="359"/>
      <c r="S107" s="358">
        <v>0</v>
      </c>
      <c r="T107" s="358"/>
      <c r="U107" s="359">
        <f t="shared" si="1"/>
        <v>0</v>
      </c>
      <c r="V107" s="359"/>
    </row>
    <row r="108" spans="1:27" ht="15.75" thickTop="1" x14ac:dyDescent="0.25">
      <c r="A108" s="365" t="s">
        <v>48</v>
      </c>
      <c r="B108" s="365"/>
      <c r="C108" s="360" t="s">
        <v>36</v>
      </c>
      <c r="D108" s="360"/>
      <c r="E108" s="360"/>
      <c r="F108" s="361">
        <f>F30</f>
        <v>75</v>
      </c>
      <c r="G108" s="361"/>
      <c r="H108" s="361"/>
      <c r="I108" s="362">
        <v>0</v>
      </c>
      <c r="J108" s="362"/>
      <c r="K108" s="362">
        <v>0</v>
      </c>
      <c r="L108" s="362"/>
      <c r="M108" s="362">
        <v>0</v>
      </c>
      <c r="N108" s="362"/>
      <c r="O108" s="362">
        <v>0</v>
      </c>
      <c r="P108" s="362"/>
      <c r="Q108" s="363">
        <f t="shared" si="0"/>
        <v>0</v>
      </c>
      <c r="R108" s="363"/>
      <c r="S108" s="362">
        <v>0</v>
      </c>
      <c r="T108" s="362"/>
      <c r="U108" s="363">
        <f t="shared" si="1"/>
        <v>0</v>
      </c>
      <c r="V108" s="363"/>
    </row>
    <row r="109" spans="1:27" x14ac:dyDescent="0.25">
      <c r="A109" s="365"/>
      <c r="B109" s="365"/>
      <c r="C109" s="367" t="s">
        <v>57</v>
      </c>
      <c r="D109" s="367"/>
      <c r="E109" s="367"/>
      <c r="F109" s="361">
        <f>G30</f>
        <v>90</v>
      </c>
      <c r="G109" s="361"/>
      <c r="H109" s="361"/>
      <c r="I109" s="362">
        <v>0</v>
      </c>
      <c r="J109" s="362"/>
      <c r="K109" s="362">
        <v>0</v>
      </c>
      <c r="L109" s="362"/>
      <c r="M109" s="362">
        <v>0</v>
      </c>
      <c r="N109" s="362"/>
      <c r="O109" s="362">
        <v>0</v>
      </c>
      <c r="P109" s="362"/>
      <c r="Q109" s="363">
        <f t="shared" si="0"/>
        <v>0</v>
      </c>
      <c r="R109" s="363"/>
      <c r="S109" s="362">
        <v>0</v>
      </c>
      <c r="T109" s="362"/>
      <c r="U109" s="363">
        <f t="shared" si="1"/>
        <v>0</v>
      </c>
      <c r="V109" s="363"/>
    </row>
    <row r="110" spans="1:27" ht="15.75" thickBot="1" x14ac:dyDescent="0.3">
      <c r="A110" s="366"/>
      <c r="B110" s="366"/>
      <c r="C110" s="356" t="s">
        <v>58</v>
      </c>
      <c r="D110" s="356"/>
      <c r="E110" s="356"/>
      <c r="F110" s="357">
        <f>H30</f>
        <v>105</v>
      </c>
      <c r="G110" s="357"/>
      <c r="H110" s="357"/>
      <c r="I110" s="358">
        <v>0</v>
      </c>
      <c r="J110" s="358"/>
      <c r="K110" s="358">
        <v>0</v>
      </c>
      <c r="L110" s="358"/>
      <c r="M110" s="358">
        <v>0</v>
      </c>
      <c r="N110" s="358"/>
      <c r="O110" s="358">
        <v>0</v>
      </c>
      <c r="P110" s="358"/>
      <c r="Q110" s="359">
        <f t="shared" si="0"/>
        <v>0</v>
      </c>
      <c r="R110" s="359"/>
      <c r="S110" s="358">
        <v>0</v>
      </c>
      <c r="T110" s="358"/>
      <c r="U110" s="359">
        <f t="shared" si="1"/>
        <v>0</v>
      </c>
      <c r="V110" s="359"/>
    </row>
    <row r="111" spans="1:27" ht="15.75" thickTop="1" x14ac:dyDescent="0.25">
      <c r="Q111" s="62"/>
      <c r="R111" s="62"/>
      <c r="S111" s="62"/>
      <c r="T111" s="62"/>
      <c r="U111" s="62"/>
      <c r="V111" s="62"/>
      <c r="W111"/>
      <c r="X111"/>
      <c r="Y111"/>
      <c r="Z111"/>
      <c r="AA111"/>
    </row>
    <row r="112" spans="1:27" ht="15" customHeight="1" x14ac:dyDescent="0.25">
      <c r="A112" s="389" t="s">
        <v>112</v>
      </c>
      <c r="B112" s="389"/>
      <c r="C112" s="389"/>
      <c r="D112" s="389"/>
      <c r="E112" s="389"/>
      <c r="F112" s="389"/>
      <c r="G112" s="389"/>
      <c r="H112" s="389"/>
      <c r="I112" s="389"/>
      <c r="J112" s="389"/>
      <c r="K112" s="389"/>
      <c r="L112" s="389"/>
      <c r="M112" s="389"/>
      <c r="N112" s="389"/>
      <c r="O112" s="389"/>
      <c r="P112" s="389"/>
      <c r="Q112" s="389"/>
      <c r="R112" s="389"/>
      <c r="S112" s="389"/>
      <c r="T112" s="389"/>
      <c r="U112" s="389"/>
      <c r="V112" s="389"/>
      <c r="W112"/>
      <c r="X112"/>
      <c r="Y112"/>
      <c r="Z112"/>
      <c r="AA112"/>
    </row>
    <row r="113" spans="1:27" x14ac:dyDescent="0.25">
      <c r="A113" s="389"/>
      <c r="B113" s="389"/>
      <c r="C113" s="389"/>
      <c r="D113" s="389"/>
      <c r="E113" s="389"/>
      <c r="F113" s="389"/>
      <c r="G113" s="389"/>
      <c r="H113" s="389"/>
      <c r="I113" s="389"/>
      <c r="J113" s="389"/>
      <c r="K113" s="389"/>
      <c r="L113" s="389"/>
      <c r="M113" s="389"/>
      <c r="N113" s="389"/>
      <c r="O113" s="389"/>
      <c r="P113" s="389"/>
      <c r="Q113" s="389"/>
      <c r="R113" s="389"/>
      <c r="S113" s="389"/>
      <c r="T113" s="389"/>
      <c r="U113" s="389"/>
      <c r="V113" s="389"/>
      <c r="W113"/>
      <c r="X113"/>
      <c r="Y113"/>
      <c r="Z113"/>
      <c r="AA113"/>
    </row>
    <row r="114" spans="1:27" x14ac:dyDescent="0.25">
      <c r="A114" s="389"/>
      <c r="B114" s="389"/>
      <c r="C114" s="389"/>
      <c r="D114" s="389"/>
      <c r="E114" s="389"/>
      <c r="F114" s="389"/>
      <c r="G114" s="389"/>
      <c r="H114" s="389"/>
      <c r="I114" s="389"/>
      <c r="J114" s="389"/>
      <c r="K114" s="389"/>
      <c r="L114" s="389"/>
      <c r="M114" s="389"/>
      <c r="N114" s="389"/>
      <c r="O114" s="389"/>
      <c r="P114" s="389"/>
      <c r="Q114" s="389"/>
      <c r="R114" s="389"/>
      <c r="S114" s="389"/>
      <c r="T114" s="389"/>
      <c r="U114" s="389"/>
      <c r="V114" s="389"/>
      <c r="W114"/>
      <c r="X114"/>
      <c r="Y114"/>
      <c r="Z114"/>
      <c r="AA114"/>
    </row>
    <row r="115" spans="1:27" ht="104.25" customHeight="1" x14ac:dyDescent="0.25">
      <c r="A115" s="389"/>
      <c r="B115" s="389"/>
      <c r="C115" s="389"/>
      <c r="D115" s="389"/>
      <c r="E115" s="389"/>
      <c r="F115" s="389"/>
      <c r="G115" s="389"/>
      <c r="H115" s="389"/>
      <c r="I115" s="389"/>
      <c r="J115" s="389"/>
      <c r="K115" s="389"/>
      <c r="L115" s="389"/>
      <c r="M115" s="389"/>
      <c r="N115" s="389"/>
      <c r="O115" s="389"/>
      <c r="P115" s="389"/>
      <c r="Q115" s="389"/>
      <c r="R115" s="389"/>
      <c r="S115" s="389"/>
      <c r="T115" s="389"/>
      <c r="U115" s="389"/>
      <c r="V115" s="389"/>
      <c r="W115"/>
      <c r="X115"/>
      <c r="Y115"/>
      <c r="Z115"/>
      <c r="AA115"/>
    </row>
    <row r="116" spans="1:27" x14ac:dyDescent="0.25">
      <c r="W116"/>
      <c r="X116"/>
      <c r="Y116"/>
      <c r="Z116"/>
      <c r="AA116"/>
    </row>
    <row r="117" spans="1:27" x14ac:dyDescent="0.25">
      <c r="W117"/>
      <c r="X117"/>
      <c r="Y117"/>
      <c r="Z117"/>
      <c r="AA117"/>
    </row>
    <row r="118" spans="1:27" x14ac:dyDescent="0.25">
      <c r="W118"/>
      <c r="X118"/>
      <c r="Y118"/>
      <c r="Z118"/>
      <c r="AA118"/>
    </row>
  </sheetData>
  <sheetProtection algorithmName="SHA-512" hashValue="VQ2XnCX9TcePU9PvgPcXOMOUvKo1+cjnvqKXBVFrVkRtLe60mRZVqsHrLEcGo3Y1mbBnkdVWGuLplT3Wvo6ykQ==" saltValue="o4SqGGgl+FcpSX3OdvXSiQ==" spinCount="100000" sheet="1" objects="1" scenarios="1"/>
  <mergeCells count="408">
    <mergeCell ref="A1:U1"/>
    <mergeCell ref="A3:V3"/>
    <mergeCell ref="D32:E32"/>
    <mergeCell ref="D10:E11"/>
    <mergeCell ref="A7:V7"/>
    <mergeCell ref="A9:V9"/>
    <mergeCell ref="A112:V115"/>
    <mergeCell ref="F20:F21"/>
    <mergeCell ref="D12:E13"/>
    <mergeCell ref="D14:E15"/>
    <mergeCell ref="D16:E17"/>
    <mergeCell ref="D18:E19"/>
    <mergeCell ref="D20:E21"/>
    <mergeCell ref="F22:F23"/>
    <mergeCell ref="A2:U2"/>
    <mergeCell ref="H18:H19"/>
    <mergeCell ref="A5:V6"/>
    <mergeCell ref="K51:M51"/>
    <mergeCell ref="K52:M52"/>
    <mergeCell ref="K53:M53"/>
    <mergeCell ref="C43:J43"/>
    <mergeCell ref="K43:M43"/>
    <mergeCell ref="H24:H25"/>
    <mergeCell ref="G22:G23"/>
    <mergeCell ref="W72:W76"/>
    <mergeCell ref="A37:V41"/>
    <mergeCell ref="H28:H29"/>
    <mergeCell ref="G28:G29"/>
    <mergeCell ref="G30:G31"/>
    <mergeCell ref="H30:H31"/>
    <mergeCell ref="F26:F27"/>
    <mergeCell ref="G26:G27"/>
    <mergeCell ref="H26:H27"/>
    <mergeCell ref="N49:P49"/>
    <mergeCell ref="C45:J45"/>
    <mergeCell ref="F30:F31"/>
    <mergeCell ref="F28:F29"/>
    <mergeCell ref="K66:L66"/>
    <mergeCell ref="K67:L67"/>
    <mergeCell ref="K59:M59"/>
    <mergeCell ref="C56:J56"/>
    <mergeCell ref="N56:P56"/>
    <mergeCell ref="C57:J57"/>
    <mergeCell ref="N57:P57"/>
    <mergeCell ref="K56:M56"/>
    <mergeCell ref="C50:J50"/>
    <mergeCell ref="K47:M47"/>
    <mergeCell ref="K50:M50"/>
    <mergeCell ref="G24:G25"/>
    <mergeCell ref="F24:F25"/>
    <mergeCell ref="Y2:BS2"/>
    <mergeCell ref="K57:M57"/>
    <mergeCell ref="C51:J51"/>
    <mergeCell ref="N51:P51"/>
    <mergeCell ref="C52:J52"/>
    <mergeCell ref="N52:P52"/>
    <mergeCell ref="C53:J53"/>
    <mergeCell ref="N53:P53"/>
    <mergeCell ref="D22:E23"/>
    <mergeCell ref="D24:E25"/>
    <mergeCell ref="C55:J55"/>
    <mergeCell ref="K55:M55"/>
    <mergeCell ref="N55:P55"/>
    <mergeCell ref="D26:E27"/>
    <mergeCell ref="D28:E29"/>
    <mergeCell ref="D30:E31"/>
    <mergeCell ref="H22:H23"/>
    <mergeCell ref="K44:M44"/>
    <mergeCell ref="K45:M45"/>
    <mergeCell ref="F10:H10"/>
    <mergeCell ref="H16:H17"/>
    <mergeCell ref="G16:G17"/>
    <mergeCell ref="F16:F17"/>
    <mergeCell ref="H20:H21"/>
    <mergeCell ref="G20:G21"/>
    <mergeCell ref="H12:H13"/>
    <mergeCell ref="G12:G13"/>
    <mergeCell ref="F12:F13"/>
    <mergeCell ref="F14:F15"/>
    <mergeCell ref="H14:H15"/>
    <mergeCell ref="G14:G15"/>
    <mergeCell ref="F18:F19"/>
    <mergeCell ref="G18:G19"/>
    <mergeCell ref="N44:P44"/>
    <mergeCell ref="N45:P45"/>
    <mergeCell ref="N46:P46"/>
    <mergeCell ref="U81:V81"/>
    <mergeCell ref="S81:T81"/>
    <mergeCell ref="U77:V80"/>
    <mergeCell ref="S77:T80"/>
    <mergeCell ref="C62:M62"/>
    <mergeCell ref="C68:H68"/>
    <mergeCell ref="C67:H67"/>
    <mergeCell ref="C66:H66"/>
    <mergeCell ref="C65:H65"/>
    <mergeCell ref="I64:J64"/>
    <mergeCell ref="C63:H64"/>
    <mergeCell ref="I65:J65"/>
    <mergeCell ref="I66:J66"/>
    <mergeCell ref="I67:J67"/>
    <mergeCell ref="I63:M63"/>
    <mergeCell ref="K64:L64"/>
    <mergeCell ref="K65:L65"/>
    <mergeCell ref="C44:J44"/>
    <mergeCell ref="N47:P47"/>
    <mergeCell ref="K46:M46"/>
    <mergeCell ref="N43:P43"/>
    <mergeCell ref="C49:J49"/>
    <mergeCell ref="K49:M49"/>
    <mergeCell ref="C46:J46"/>
    <mergeCell ref="C47:J47"/>
    <mergeCell ref="N50:P50"/>
    <mergeCell ref="K68:L68"/>
    <mergeCell ref="M82:N82"/>
    <mergeCell ref="C58:J58"/>
    <mergeCell ref="N58:P58"/>
    <mergeCell ref="C59:J59"/>
    <mergeCell ref="N59:P59"/>
    <mergeCell ref="I68:J68"/>
    <mergeCell ref="K58:M58"/>
    <mergeCell ref="I78:J80"/>
    <mergeCell ref="O78:P80"/>
    <mergeCell ref="I77:R77"/>
    <mergeCell ref="F77:H80"/>
    <mergeCell ref="C77:E80"/>
    <mergeCell ref="M78:N80"/>
    <mergeCell ref="K78:L80"/>
    <mergeCell ref="Q78:R80"/>
    <mergeCell ref="A72:V72"/>
    <mergeCell ref="A73:V76"/>
    <mergeCell ref="O82:P82"/>
    <mergeCell ref="Q82:R82"/>
    <mergeCell ref="I81:J81"/>
    <mergeCell ref="K81:L81"/>
    <mergeCell ref="M81:N81"/>
    <mergeCell ref="O81:P81"/>
    <mergeCell ref="Q81:R81"/>
    <mergeCell ref="C84:E84"/>
    <mergeCell ref="F84:H84"/>
    <mergeCell ref="I84:J84"/>
    <mergeCell ref="K84:L84"/>
    <mergeCell ref="C83:E83"/>
    <mergeCell ref="C82:E82"/>
    <mergeCell ref="C81:E81"/>
    <mergeCell ref="F83:H83"/>
    <mergeCell ref="F82:H82"/>
    <mergeCell ref="F81:H81"/>
    <mergeCell ref="I83:J83"/>
    <mergeCell ref="K83:L83"/>
    <mergeCell ref="M83:N83"/>
    <mergeCell ref="O83:P83"/>
    <mergeCell ref="Q83:R83"/>
    <mergeCell ref="I82:J82"/>
    <mergeCell ref="K82:L82"/>
    <mergeCell ref="C85:E85"/>
    <mergeCell ref="F85:H85"/>
    <mergeCell ref="I85:J85"/>
    <mergeCell ref="K85:L85"/>
    <mergeCell ref="C86:E86"/>
    <mergeCell ref="F86:H86"/>
    <mergeCell ref="I86:J86"/>
    <mergeCell ref="K86:L86"/>
    <mergeCell ref="M86:N86"/>
    <mergeCell ref="O86:P86"/>
    <mergeCell ref="Q86:R86"/>
    <mergeCell ref="U86:V86"/>
    <mergeCell ref="M85:N85"/>
    <mergeCell ref="O85:P85"/>
    <mergeCell ref="Q85:R85"/>
    <mergeCell ref="U85:V85"/>
    <mergeCell ref="M84:N84"/>
    <mergeCell ref="O84:P84"/>
    <mergeCell ref="Q84:R84"/>
    <mergeCell ref="U84:V84"/>
    <mergeCell ref="C87:E87"/>
    <mergeCell ref="F87:H87"/>
    <mergeCell ref="I87:J87"/>
    <mergeCell ref="K87:L87"/>
    <mergeCell ref="C88:E88"/>
    <mergeCell ref="F88:H88"/>
    <mergeCell ref="I88:J88"/>
    <mergeCell ref="K88:L88"/>
    <mergeCell ref="C89:E89"/>
    <mergeCell ref="F89:H89"/>
    <mergeCell ref="I89:J89"/>
    <mergeCell ref="K89:L89"/>
    <mergeCell ref="M89:N89"/>
    <mergeCell ref="O89:P89"/>
    <mergeCell ref="Q89:R89"/>
    <mergeCell ref="U89:V89"/>
    <mergeCell ref="M88:N88"/>
    <mergeCell ref="O88:P88"/>
    <mergeCell ref="Q88:R88"/>
    <mergeCell ref="U88:V88"/>
    <mergeCell ref="M87:N87"/>
    <mergeCell ref="O87:P87"/>
    <mergeCell ref="Q87:R87"/>
    <mergeCell ref="U87:V87"/>
    <mergeCell ref="C90:E90"/>
    <mergeCell ref="F90:H90"/>
    <mergeCell ref="I90:J90"/>
    <mergeCell ref="K90:L90"/>
    <mergeCell ref="C91:E91"/>
    <mergeCell ref="F91:H91"/>
    <mergeCell ref="I91:J91"/>
    <mergeCell ref="K91:L91"/>
    <mergeCell ref="C92:E92"/>
    <mergeCell ref="F92:H92"/>
    <mergeCell ref="I92:J92"/>
    <mergeCell ref="K92:L92"/>
    <mergeCell ref="O92:P92"/>
    <mergeCell ref="Q92:R92"/>
    <mergeCell ref="U92:V92"/>
    <mergeCell ref="S92:T92"/>
    <mergeCell ref="M91:N91"/>
    <mergeCell ref="O91:P91"/>
    <mergeCell ref="Q91:R91"/>
    <mergeCell ref="U91:V91"/>
    <mergeCell ref="M90:N90"/>
    <mergeCell ref="O90:P90"/>
    <mergeCell ref="Q90:R90"/>
    <mergeCell ref="U90:V90"/>
    <mergeCell ref="C94:E94"/>
    <mergeCell ref="F94:H94"/>
    <mergeCell ref="I94:J94"/>
    <mergeCell ref="K94:L94"/>
    <mergeCell ref="C95:E95"/>
    <mergeCell ref="F95:H95"/>
    <mergeCell ref="I95:J95"/>
    <mergeCell ref="K95:L95"/>
    <mergeCell ref="M92:N92"/>
    <mergeCell ref="M93:N93"/>
    <mergeCell ref="O93:P93"/>
    <mergeCell ref="Q93:R93"/>
    <mergeCell ref="U93:V93"/>
    <mergeCell ref="S93:T93"/>
    <mergeCell ref="C93:E93"/>
    <mergeCell ref="F93:H93"/>
    <mergeCell ref="I93:J93"/>
    <mergeCell ref="K93:L93"/>
    <mergeCell ref="I98:J98"/>
    <mergeCell ref="K98:L98"/>
    <mergeCell ref="M95:N95"/>
    <mergeCell ref="O95:P95"/>
    <mergeCell ref="Q95:R95"/>
    <mergeCell ref="U95:V95"/>
    <mergeCell ref="S95:T95"/>
    <mergeCell ref="M94:N94"/>
    <mergeCell ref="O94:P94"/>
    <mergeCell ref="Q94:R94"/>
    <mergeCell ref="U94:V94"/>
    <mergeCell ref="S94:T94"/>
    <mergeCell ref="U98:V98"/>
    <mergeCell ref="M97:N97"/>
    <mergeCell ref="O97:P97"/>
    <mergeCell ref="Q97:R97"/>
    <mergeCell ref="M96:N96"/>
    <mergeCell ref="O96:P96"/>
    <mergeCell ref="Q96:R96"/>
    <mergeCell ref="U96:V96"/>
    <mergeCell ref="C100:E100"/>
    <mergeCell ref="F100:H100"/>
    <mergeCell ref="I100:J100"/>
    <mergeCell ref="K100:L100"/>
    <mergeCell ref="U99:V99"/>
    <mergeCell ref="C99:E99"/>
    <mergeCell ref="F99:H99"/>
    <mergeCell ref="I99:J99"/>
    <mergeCell ref="K99:L99"/>
    <mergeCell ref="C101:E101"/>
    <mergeCell ref="F101:H101"/>
    <mergeCell ref="I101:J101"/>
    <mergeCell ref="K101:L101"/>
    <mergeCell ref="S96:T96"/>
    <mergeCell ref="S97:T97"/>
    <mergeCell ref="S98:T98"/>
    <mergeCell ref="M98:N98"/>
    <mergeCell ref="O98:P98"/>
    <mergeCell ref="Q98:R98"/>
    <mergeCell ref="C96:E96"/>
    <mergeCell ref="F96:H96"/>
    <mergeCell ref="I96:J96"/>
    <mergeCell ref="K96:L96"/>
    <mergeCell ref="C97:E97"/>
    <mergeCell ref="F97:H97"/>
    <mergeCell ref="I97:J97"/>
    <mergeCell ref="K97:L97"/>
    <mergeCell ref="C98:E98"/>
    <mergeCell ref="F98:H98"/>
    <mergeCell ref="M99:N99"/>
    <mergeCell ref="O99:P99"/>
    <mergeCell ref="Q99:R99"/>
    <mergeCell ref="S99:T99"/>
    <mergeCell ref="M101:N101"/>
    <mergeCell ref="M102:N102"/>
    <mergeCell ref="O101:P101"/>
    <mergeCell ref="Q101:R101"/>
    <mergeCell ref="U101:V101"/>
    <mergeCell ref="S101:T101"/>
    <mergeCell ref="M100:N100"/>
    <mergeCell ref="O100:P100"/>
    <mergeCell ref="Q100:R100"/>
    <mergeCell ref="U100:V100"/>
    <mergeCell ref="S100:T100"/>
    <mergeCell ref="O102:P102"/>
    <mergeCell ref="Q102:R102"/>
    <mergeCell ref="U102:V102"/>
    <mergeCell ref="S102:T102"/>
    <mergeCell ref="M104:N104"/>
    <mergeCell ref="K104:L104"/>
    <mergeCell ref="C102:E102"/>
    <mergeCell ref="F102:H102"/>
    <mergeCell ref="I102:J102"/>
    <mergeCell ref="K102:L102"/>
    <mergeCell ref="O104:P104"/>
    <mergeCell ref="Q104:R104"/>
    <mergeCell ref="U104:V104"/>
    <mergeCell ref="S104:T104"/>
    <mergeCell ref="M103:N103"/>
    <mergeCell ref="O103:P103"/>
    <mergeCell ref="Q103:R103"/>
    <mergeCell ref="U103:V103"/>
    <mergeCell ref="S103:T103"/>
    <mergeCell ref="C103:E103"/>
    <mergeCell ref="F103:H103"/>
    <mergeCell ref="I103:J103"/>
    <mergeCell ref="K103:L103"/>
    <mergeCell ref="C104:E104"/>
    <mergeCell ref="F104:H104"/>
    <mergeCell ref="I104:J104"/>
    <mergeCell ref="M105:N105"/>
    <mergeCell ref="O105:P105"/>
    <mergeCell ref="Q105:R105"/>
    <mergeCell ref="U105:V105"/>
    <mergeCell ref="S105:T105"/>
    <mergeCell ref="C106:E106"/>
    <mergeCell ref="F106:H106"/>
    <mergeCell ref="I106:J106"/>
    <mergeCell ref="K106:L106"/>
    <mergeCell ref="C109:E109"/>
    <mergeCell ref="F109:H109"/>
    <mergeCell ref="I109:J109"/>
    <mergeCell ref="K109:L109"/>
    <mergeCell ref="U107:V107"/>
    <mergeCell ref="S107:T107"/>
    <mergeCell ref="M106:N106"/>
    <mergeCell ref="O106:P106"/>
    <mergeCell ref="Q106:R106"/>
    <mergeCell ref="U106:V106"/>
    <mergeCell ref="S106:T106"/>
    <mergeCell ref="C107:E107"/>
    <mergeCell ref="F107:H107"/>
    <mergeCell ref="I107:J107"/>
    <mergeCell ref="K107:L107"/>
    <mergeCell ref="U110:V110"/>
    <mergeCell ref="S82:T82"/>
    <mergeCell ref="S83:T83"/>
    <mergeCell ref="S84:T84"/>
    <mergeCell ref="S85:T85"/>
    <mergeCell ref="S86:T86"/>
    <mergeCell ref="S87:T87"/>
    <mergeCell ref="S88:T88"/>
    <mergeCell ref="S89:T89"/>
    <mergeCell ref="S90:T90"/>
    <mergeCell ref="S91:T91"/>
    <mergeCell ref="S110:T110"/>
    <mergeCell ref="U109:V109"/>
    <mergeCell ref="S109:T109"/>
    <mergeCell ref="U108:V108"/>
    <mergeCell ref="S108:T108"/>
    <mergeCell ref="U97:V97"/>
    <mergeCell ref="U83:V83"/>
    <mergeCell ref="U82:V82"/>
    <mergeCell ref="A77:B80"/>
    <mergeCell ref="A81:B83"/>
    <mergeCell ref="A108:B110"/>
    <mergeCell ref="A105:B107"/>
    <mergeCell ref="A102:B104"/>
    <mergeCell ref="A99:B101"/>
    <mergeCell ref="A96:B98"/>
    <mergeCell ref="A93:B95"/>
    <mergeCell ref="A90:B92"/>
    <mergeCell ref="A87:B89"/>
    <mergeCell ref="A84:B86"/>
    <mergeCell ref="C110:E110"/>
    <mergeCell ref="F110:H110"/>
    <mergeCell ref="I110:J110"/>
    <mergeCell ref="K110:L110"/>
    <mergeCell ref="M107:N107"/>
    <mergeCell ref="O107:P107"/>
    <mergeCell ref="Q107:R107"/>
    <mergeCell ref="C105:E105"/>
    <mergeCell ref="F105:H105"/>
    <mergeCell ref="I105:J105"/>
    <mergeCell ref="K105:L105"/>
    <mergeCell ref="M110:N110"/>
    <mergeCell ref="O110:P110"/>
    <mergeCell ref="Q110:R110"/>
    <mergeCell ref="M109:N109"/>
    <mergeCell ref="O109:P109"/>
    <mergeCell ref="Q109:R109"/>
    <mergeCell ref="M108:N108"/>
    <mergeCell ref="O108:P108"/>
    <mergeCell ref="Q108:R108"/>
    <mergeCell ref="C108:E108"/>
    <mergeCell ref="F108:H108"/>
    <mergeCell ref="I108:J108"/>
    <mergeCell ref="K108:L108"/>
  </mergeCells>
  <dataValidations disablePrompts="1" count="1">
    <dataValidation type="decimal" operator="greaterThanOrEqual" allowBlank="1" showInputMessage="1" showErrorMessage="1" sqref="I81:P110 S81:T110">
      <formula1>0</formula1>
    </dataValidation>
  </dataValidations>
  <hyperlinks>
    <hyperlink ref="V1" location="Inicio!A1" display="Ir a Tabla de contenido"/>
  </hyperlinks>
  <pageMargins left="0.7" right="0.17" top="0.27" bottom="0.28000000000000003" header="0.3" footer="0.17"/>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Inicio</vt:lpstr>
      <vt:lpstr>C1_Notas Inicial</vt:lpstr>
      <vt:lpstr>C1_Notas Inicial (2)</vt:lpstr>
      <vt:lpstr>C1_Notas Primaria</vt:lpstr>
      <vt:lpstr>C1_Notas Primaria (2)</vt:lpstr>
      <vt:lpstr>C1_Notas Secundaria</vt:lpstr>
      <vt:lpstr>C1_Notas Secundaria (2)</vt:lpstr>
      <vt:lpstr>C2_Permanencia y conclusión</vt:lpstr>
      <vt:lpstr>C3_Calendarización</vt:lpstr>
      <vt:lpstr>C4,5,6_Autoevaluación</vt:lpstr>
      <vt:lpstr>C4,5,6_Monitoreo</vt:lpstr>
      <vt:lpstr>C7_Gestión de conflictos</vt:lpstr>
      <vt:lpstr>C8_Implementación PAT</vt:lpstr>
      <vt:lpstr>Monitoreo de metas</vt:lpstr>
      <vt:lpstr>'C2_Permanencia y conclusión'!Área_de_impresión</vt:lpstr>
      <vt:lpstr>'C4,5,6_Autoevaluación'!Área_de_impresión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DAZEVEDO URIARTE;Dirección de Investigación y Documentación Educativa (DIDE);Dirección General de Desarrollo de las Instituciones Educativas (DIGEDIE)</dc:creator>
  <cp:lastModifiedBy>RUBEN PORFIRIO FLORES DIAZ</cp:lastModifiedBy>
  <cp:lastPrinted>2014-12-15T21:29:02Z</cp:lastPrinted>
  <dcterms:created xsi:type="dcterms:W3CDTF">2014-10-23T19:20:39Z</dcterms:created>
  <dcterms:modified xsi:type="dcterms:W3CDTF">2015-02-03T14:44:10Z</dcterms:modified>
</cp:coreProperties>
</file>